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7.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6.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8680" yWindow="-1350" windowWidth="29040" windowHeight="15840" tabRatio="879" activeTab="3"/>
  </bookViews>
  <sheets>
    <sheet name="PPAP Plan" sheetId="1" r:id="rId1"/>
    <sheet name="PPAP Elements" sheetId="2" r:id="rId2"/>
    <sheet name="PPAP Checklist" sheetId="3" r:id="rId3"/>
    <sheet name="18. PSW" sheetId="4" r:id="rId4"/>
    <sheet name="1. Design Record" sheetId="5" r:id="rId5"/>
    <sheet name="2. Engineering Change Docs" sheetId="22" r:id="rId6"/>
    <sheet name="3. Cust Eng Approval" sheetId="23" r:id="rId7"/>
    <sheet name="4. DFMEA" sheetId="6" r:id="rId8"/>
    <sheet name="5. PFD" sheetId="7" r:id="rId9"/>
    <sheet name="6. PFMEA" sheetId="8" r:id="rId10"/>
    <sheet name="7. Control Plan" sheetId="9" r:id="rId11"/>
    <sheet name="8. MSA - Var" sheetId="10" r:id="rId12"/>
    <sheet name="9. Dimensional Results" sheetId="11" r:id="rId13"/>
    <sheet name="10. Material Cert" sheetId="12" r:id="rId14"/>
    <sheet name="10a. DVP&amp;R" sheetId="13" r:id="rId15"/>
    <sheet name="11. Cap Study (Opt 1)" sheetId="24" r:id="rId16"/>
    <sheet name="11. Cap Study (Opt 2)" sheetId="14" r:id="rId17"/>
    <sheet name="12. Qual Lab Doc" sheetId="15" r:id="rId18"/>
    <sheet name="13. AAR" sheetId="16" r:id="rId19"/>
    <sheet name="14. Sample Prod" sheetId="17" r:id="rId20"/>
    <sheet name="15. Master Sample" sheetId="18" r:id="rId21"/>
    <sheet name="16. Checking Aids" sheetId="19" r:id="rId22"/>
    <sheet name="17. Cust Spec Req" sheetId="20" r:id="rId23"/>
    <sheet name="17a. Packaging" sheetId="21"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5" i="4" l="1"/>
  <c r="G3" i="21" l="1"/>
  <c r="G2" i="21"/>
  <c r="G1" i="21"/>
  <c r="G3" i="16"/>
  <c r="G2" i="16"/>
  <c r="G1" i="16"/>
  <c r="B7" i="24"/>
  <c r="B6" i="24"/>
  <c r="B5" i="24"/>
  <c r="O3" i="13"/>
  <c r="J4" i="13"/>
  <c r="K3" i="13"/>
  <c r="E4" i="13"/>
  <c r="G3" i="13"/>
  <c r="B4" i="13"/>
  <c r="C3" i="13"/>
  <c r="L7" i="12"/>
  <c r="K6" i="12"/>
  <c r="K5" i="12"/>
  <c r="C6" i="12"/>
  <c r="C5" i="12"/>
  <c r="D7" i="11"/>
  <c r="D6" i="11"/>
  <c r="D5" i="11"/>
  <c r="F3" i="10"/>
  <c r="C5" i="9"/>
  <c r="C4" i="9"/>
  <c r="C3" i="9"/>
  <c r="C5" i="8"/>
  <c r="C4" i="8"/>
  <c r="C3" i="8"/>
  <c r="C6" i="7"/>
  <c r="C5" i="7"/>
  <c r="C4" i="7"/>
  <c r="C5" i="6"/>
  <c r="C4" i="6"/>
  <c r="C3" i="6"/>
  <c r="W15" i="4"/>
  <c r="H15" i="4"/>
  <c r="U13" i="4"/>
  <c r="G13" i="4"/>
  <c r="AA12" i="4"/>
  <c r="Q12" i="4"/>
  <c r="G12" i="4"/>
  <c r="G11" i="4"/>
  <c r="AB10" i="4"/>
  <c r="G10" i="4"/>
  <c r="G8" i="4"/>
  <c r="G7" i="4"/>
  <c r="G6" i="4"/>
  <c r="G5" i="4"/>
  <c r="U3" i="4"/>
  <c r="F3" i="4"/>
  <c r="T41" i="8" l="1"/>
  <c r="M41" i="8"/>
  <c r="T40" i="8"/>
  <c r="M40" i="8"/>
  <c r="T39" i="8"/>
  <c r="M39" i="8"/>
  <c r="T38" i="8"/>
  <c r="M38" i="8"/>
  <c r="T37" i="8"/>
  <c r="M37" i="8"/>
  <c r="T36" i="8"/>
  <c r="M36" i="8"/>
  <c r="T35" i="8"/>
  <c r="M35" i="8"/>
  <c r="T34" i="8"/>
  <c r="M34" i="8"/>
  <c r="T33" i="8"/>
  <c r="M33" i="8"/>
  <c r="T32" i="8"/>
  <c r="M32" i="8"/>
  <c r="T31" i="8"/>
  <c r="M31" i="8"/>
  <c r="T30" i="8"/>
  <c r="M30" i="8"/>
  <c r="T29" i="8"/>
  <c r="M29" i="8"/>
  <c r="T28" i="8"/>
  <c r="M28" i="8"/>
  <c r="T27" i="8"/>
  <c r="M27" i="8"/>
  <c r="T26" i="8"/>
  <c r="M26" i="8"/>
  <c r="T25" i="8"/>
  <c r="M25" i="8"/>
  <c r="T24" i="8"/>
  <c r="M24" i="8"/>
  <c r="T23" i="8"/>
  <c r="M23" i="8"/>
  <c r="T22" i="8"/>
  <c r="M22" i="8"/>
  <c r="T21" i="8"/>
  <c r="M21" i="8"/>
  <c r="T20" i="8"/>
  <c r="M20" i="8"/>
  <c r="T19" i="8"/>
  <c r="M19" i="8"/>
  <c r="T18" i="8"/>
  <c r="M18" i="8"/>
  <c r="T17" i="8"/>
  <c r="M17" i="8"/>
  <c r="T16" i="8"/>
  <c r="M16" i="8"/>
  <c r="T15" i="8"/>
  <c r="M15" i="8"/>
  <c r="T14" i="8"/>
  <c r="M14" i="8"/>
  <c r="T13" i="8"/>
  <c r="M13" i="8"/>
  <c r="T12" i="8"/>
  <c r="M12" i="8"/>
  <c r="T11" i="8"/>
  <c r="M11" i="8"/>
  <c r="T10" i="8"/>
  <c r="M10" i="8"/>
  <c r="T86" i="6"/>
  <c r="M86" i="6"/>
  <c r="T85" i="6"/>
  <c r="M85" i="6"/>
  <c r="T84" i="6"/>
  <c r="M84" i="6"/>
  <c r="T83" i="6"/>
  <c r="M83" i="6"/>
  <c r="T82" i="6"/>
  <c r="M82" i="6"/>
  <c r="T81" i="6"/>
  <c r="M81" i="6"/>
  <c r="T80" i="6"/>
  <c r="M80" i="6"/>
  <c r="T79" i="6"/>
  <c r="M79" i="6"/>
  <c r="T78" i="6"/>
  <c r="M78" i="6"/>
  <c r="T77" i="6"/>
  <c r="M77" i="6"/>
  <c r="T76" i="6"/>
  <c r="M76" i="6"/>
  <c r="T75" i="6"/>
  <c r="M75" i="6"/>
  <c r="T74" i="6"/>
  <c r="M74" i="6"/>
  <c r="T73" i="6"/>
  <c r="M73" i="6"/>
  <c r="T72" i="6"/>
  <c r="M72" i="6"/>
  <c r="T71" i="6"/>
  <c r="M71" i="6"/>
  <c r="T70" i="6"/>
  <c r="M70" i="6"/>
  <c r="T69" i="6"/>
  <c r="M69" i="6"/>
  <c r="T68" i="6"/>
  <c r="M68" i="6"/>
  <c r="T67" i="6"/>
  <c r="M67" i="6"/>
  <c r="T66" i="6"/>
  <c r="M66" i="6"/>
  <c r="T65" i="6"/>
  <c r="M65" i="6"/>
  <c r="T64" i="6"/>
  <c r="M64" i="6"/>
  <c r="T63" i="6"/>
  <c r="M63" i="6"/>
  <c r="T62" i="6"/>
  <c r="M62" i="6"/>
  <c r="T61" i="6"/>
  <c r="M61" i="6"/>
  <c r="T60" i="6"/>
  <c r="M60" i="6"/>
  <c r="T59" i="6"/>
  <c r="M59" i="6"/>
  <c r="T58" i="6"/>
  <c r="M58" i="6"/>
  <c r="T57" i="6"/>
  <c r="M57" i="6"/>
  <c r="T56" i="6"/>
  <c r="M56" i="6"/>
  <c r="T55" i="6"/>
  <c r="M55" i="6"/>
  <c r="T54" i="6"/>
  <c r="M54" i="6"/>
  <c r="T53" i="6"/>
  <c r="M53" i="6"/>
  <c r="T52" i="6"/>
  <c r="M52" i="6"/>
  <c r="T51" i="6"/>
  <c r="M51" i="6"/>
  <c r="T50" i="6"/>
  <c r="M50" i="6"/>
  <c r="T49" i="6"/>
  <c r="M49" i="6"/>
  <c r="T48" i="6"/>
  <c r="M48" i="6"/>
  <c r="T47" i="6"/>
  <c r="M47" i="6"/>
  <c r="T46" i="6"/>
  <c r="M46" i="6"/>
  <c r="T45" i="6"/>
  <c r="M45" i="6"/>
  <c r="T44" i="6"/>
  <c r="M44" i="6"/>
  <c r="T43" i="6"/>
  <c r="M43" i="6"/>
  <c r="T42" i="6"/>
  <c r="M42" i="6"/>
  <c r="T41" i="6"/>
  <c r="M41" i="6"/>
  <c r="T40" i="6"/>
  <c r="M40" i="6"/>
  <c r="T39" i="6"/>
  <c r="M39" i="6"/>
  <c r="T38" i="6"/>
  <c r="M38" i="6"/>
  <c r="T37" i="6"/>
  <c r="M37" i="6"/>
  <c r="T36" i="6"/>
  <c r="M36" i="6"/>
  <c r="T35" i="6"/>
  <c r="M35" i="6"/>
  <c r="T34" i="6"/>
  <c r="M34" i="6"/>
  <c r="T33" i="6"/>
  <c r="M33" i="6"/>
  <c r="T32" i="6"/>
  <c r="M32" i="6"/>
  <c r="T31" i="6"/>
  <c r="M31" i="6"/>
  <c r="T30" i="6"/>
  <c r="M30" i="6"/>
  <c r="T29" i="6"/>
  <c r="M29" i="6"/>
  <c r="T28" i="6"/>
  <c r="M28" i="6"/>
  <c r="T27" i="6"/>
  <c r="M27" i="6"/>
  <c r="T26" i="6"/>
  <c r="M26" i="6"/>
  <c r="T25" i="6"/>
  <c r="M25" i="6"/>
  <c r="T24" i="6"/>
  <c r="M24" i="6"/>
  <c r="T23" i="6"/>
  <c r="M23" i="6"/>
  <c r="T22" i="6"/>
  <c r="M22" i="6"/>
  <c r="T21" i="6"/>
  <c r="M21" i="6"/>
  <c r="T20" i="6"/>
  <c r="M20" i="6"/>
  <c r="T19" i="6"/>
  <c r="M19" i="6"/>
  <c r="T18" i="6"/>
  <c r="M18" i="6"/>
  <c r="T17" i="6"/>
  <c r="M17" i="6"/>
  <c r="T16" i="6"/>
  <c r="M16" i="6"/>
  <c r="T15" i="6"/>
  <c r="M15" i="6"/>
  <c r="T14" i="6"/>
  <c r="M14" i="6"/>
  <c r="T13" i="6"/>
  <c r="M13" i="6"/>
  <c r="T12" i="6"/>
  <c r="M12" i="6"/>
  <c r="T11" i="6"/>
  <c r="M11" i="6"/>
  <c r="T10" i="6"/>
  <c r="M10" i="6"/>
  <c r="AE17" i="11" l="1"/>
  <c r="AE18" i="11"/>
  <c r="AE19" i="11"/>
  <c r="AE20" i="11"/>
  <c r="AE21" i="11"/>
  <c r="AE22" i="11"/>
  <c r="AE23" i="11"/>
  <c r="AE24" i="11"/>
  <c r="AE25" i="11"/>
  <c r="AE26" i="11"/>
  <c r="AE27" i="11"/>
  <c r="AE28" i="11"/>
  <c r="AE29" i="11"/>
  <c r="AE30" i="11"/>
  <c r="AE31" i="11"/>
  <c r="AE32" i="11"/>
  <c r="AE33" i="11"/>
  <c r="AE34" i="11"/>
  <c r="AE35" i="11"/>
  <c r="AE36" i="11"/>
  <c r="AE37" i="11"/>
  <c r="AE38" i="11"/>
  <c r="AE39" i="11"/>
  <c r="AE40" i="11"/>
  <c r="AE41" i="11"/>
  <c r="AE42" i="11"/>
  <c r="AE43" i="11"/>
  <c r="AE44" i="11"/>
  <c r="AE45" i="11"/>
  <c r="AE46" i="11"/>
  <c r="AE47" i="11"/>
  <c r="AE48" i="11"/>
  <c r="AE49" i="11"/>
  <c r="AE50" i="11"/>
  <c r="AE51" i="11"/>
  <c r="AE52" i="11"/>
  <c r="AE53" i="11"/>
  <c r="AE54" i="11"/>
  <c r="AE55" i="11"/>
  <c r="T73" i="24" l="1"/>
  <c r="T72" i="24"/>
  <c r="J61" i="24"/>
  <c r="I61" i="24"/>
  <c r="H61" i="24"/>
  <c r="G61" i="24"/>
  <c r="G48" i="24" s="1"/>
  <c r="F61" i="24"/>
  <c r="E61" i="24"/>
  <c r="D61" i="24"/>
  <c r="J60" i="24"/>
  <c r="I60" i="24"/>
  <c r="H60" i="24"/>
  <c r="G60" i="24"/>
  <c r="F60" i="24"/>
  <c r="E60" i="24"/>
  <c r="D60" i="24"/>
  <c r="J53" i="24"/>
  <c r="J54" i="24" s="1"/>
  <c r="I53" i="24"/>
  <c r="I54" i="24" s="1"/>
  <c r="H53" i="24"/>
  <c r="H54" i="24" s="1"/>
  <c r="G53" i="24"/>
  <c r="G54" i="24" s="1"/>
  <c r="F53" i="24"/>
  <c r="F54" i="24" s="1"/>
  <c r="E53" i="24"/>
  <c r="E54" i="24" s="1"/>
  <c r="D53" i="24"/>
  <c r="D54" i="24" s="1"/>
  <c r="I48" i="24"/>
  <c r="J47" i="24"/>
  <c r="I47" i="24"/>
  <c r="H47" i="24"/>
  <c r="H49" i="24" s="1"/>
  <c r="G47" i="24"/>
  <c r="G49" i="24" s="1"/>
  <c r="F47" i="24"/>
  <c r="E47" i="24"/>
  <c r="D47" i="24"/>
  <c r="D49" i="24" s="1"/>
  <c r="J46" i="24"/>
  <c r="I46" i="24"/>
  <c r="H46" i="24"/>
  <c r="G46" i="24"/>
  <c r="F46" i="24"/>
  <c r="E46" i="24"/>
  <c r="D46" i="24"/>
  <c r="S45" i="24"/>
  <c r="S73" i="24" s="1"/>
  <c r="R45" i="24"/>
  <c r="R47" i="24" s="1"/>
  <c r="Q45" i="24"/>
  <c r="Q47" i="24" s="1"/>
  <c r="P45" i="24"/>
  <c r="P73" i="24" s="1"/>
  <c r="O45" i="24"/>
  <c r="O73" i="24" s="1"/>
  <c r="N45" i="24"/>
  <c r="N47" i="24" s="1"/>
  <c r="M45" i="24"/>
  <c r="M47" i="24" s="1"/>
  <c r="S42" i="24"/>
  <c r="R42" i="24"/>
  <c r="Q42" i="24"/>
  <c r="P42" i="24"/>
  <c r="O42" i="24"/>
  <c r="N42" i="24"/>
  <c r="M42" i="24"/>
  <c r="S41" i="24"/>
  <c r="R41" i="24"/>
  <c r="Q41" i="24"/>
  <c r="P41" i="24"/>
  <c r="O41" i="24"/>
  <c r="N41" i="24"/>
  <c r="M41" i="24"/>
  <c r="S40" i="24"/>
  <c r="R40" i="24"/>
  <c r="Q40" i="24"/>
  <c r="P40" i="24"/>
  <c r="O40" i="24"/>
  <c r="N40" i="24"/>
  <c r="M40" i="24"/>
  <c r="S37" i="24"/>
  <c r="R37" i="24"/>
  <c r="Q37" i="24"/>
  <c r="P37" i="24"/>
  <c r="O37" i="24"/>
  <c r="N37" i="24"/>
  <c r="M37" i="24"/>
  <c r="S36" i="24"/>
  <c r="R36" i="24"/>
  <c r="Q36" i="24"/>
  <c r="P36" i="24"/>
  <c r="O36" i="24"/>
  <c r="N36" i="24"/>
  <c r="M36" i="24"/>
  <c r="S35" i="24"/>
  <c r="R35" i="24"/>
  <c r="Q35" i="24"/>
  <c r="P35" i="24"/>
  <c r="O35" i="24"/>
  <c r="N35" i="24"/>
  <c r="M35" i="24"/>
  <c r="S32" i="24"/>
  <c r="R32" i="24"/>
  <c r="Q32" i="24"/>
  <c r="P32" i="24"/>
  <c r="O32" i="24"/>
  <c r="N32" i="24"/>
  <c r="M32" i="24"/>
  <c r="S31" i="24"/>
  <c r="R31" i="24"/>
  <c r="Q31" i="24"/>
  <c r="P31" i="24"/>
  <c r="O31" i="24"/>
  <c r="N31" i="24"/>
  <c r="M31" i="24"/>
  <c r="S30" i="24"/>
  <c r="R30" i="24"/>
  <c r="Q30" i="24"/>
  <c r="P30" i="24"/>
  <c r="O30" i="24"/>
  <c r="N30" i="24"/>
  <c r="M30" i="24"/>
  <c r="S27" i="24"/>
  <c r="R27" i="24"/>
  <c r="Q27" i="24"/>
  <c r="P27" i="24"/>
  <c r="O27" i="24"/>
  <c r="N27" i="24"/>
  <c r="M27" i="24"/>
  <c r="S26" i="24"/>
  <c r="R26" i="24"/>
  <c r="Q26" i="24"/>
  <c r="P26" i="24"/>
  <c r="O26" i="24"/>
  <c r="N26" i="24"/>
  <c r="M26" i="24"/>
  <c r="S25" i="24"/>
  <c r="R25" i="24"/>
  <c r="Q25" i="24"/>
  <c r="P25" i="24"/>
  <c r="O25" i="24"/>
  <c r="N25" i="24"/>
  <c r="M25" i="24"/>
  <c r="S22" i="24"/>
  <c r="S23" i="24" s="1"/>
  <c r="R22" i="24"/>
  <c r="Q22" i="24"/>
  <c r="P22" i="24"/>
  <c r="O22" i="24"/>
  <c r="N22" i="24"/>
  <c r="M22" i="24"/>
  <c r="S21" i="24"/>
  <c r="R21" i="24"/>
  <c r="Q21" i="24"/>
  <c r="P21" i="24"/>
  <c r="O21" i="24"/>
  <c r="N21" i="24"/>
  <c r="M21" i="24"/>
  <c r="S20" i="24"/>
  <c r="R20" i="24"/>
  <c r="Q20" i="24"/>
  <c r="P20" i="24"/>
  <c r="O20" i="24"/>
  <c r="N20" i="24"/>
  <c r="M20" i="24"/>
  <c r="S17" i="24"/>
  <c r="R17" i="24"/>
  <c r="Q17" i="24"/>
  <c r="P17" i="24"/>
  <c r="O17" i="24"/>
  <c r="N17" i="24"/>
  <c r="M17" i="24"/>
  <c r="S16" i="24"/>
  <c r="R16" i="24"/>
  <c r="Q16" i="24"/>
  <c r="P16" i="24"/>
  <c r="O16" i="24"/>
  <c r="N16" i="24"/>
  <c r="M16" i="24"/>
  <c r="D48" i="24" l="1"/>
  <c r="H48" i="24"/>
  <c r="E48" i="24"/>
  <c r="N18" i="24"/>
  <c r="O33" i="24"/>
  <c r="N38" i="24"/>
  <c r="G59" i="24"/>
  <c r="N23" i="24"/>
  <c r="R23" i="24"/>
  <c r="M28" i="24"/>
  <c r="Q28" i="24"/>
  <c r="R28" i="24"/>
  <c r="P33" i="24"/>
  <c r="N43" i="24"/>
  <c r="R43" i="24"/>
  <c r="S43" i="24"/>
  <c r="D59" i="24"/>
  <c r="H59" i="24"/>
  <c r="F48" i="24"/>
  <c r="J48" i="24"/>
  <c r="R18" i="24"/>
  <c r="R38" i="24"/>
  <c r="F59" i="24"/>
  <c r="O23" i="24"/>
  <c r="N28" i="24"/>
  <c r="O28" i="24"/>
  <c r="S28" i="24"/>
  <c r="N33" i="24"/>
  <c r="R33" i="24"/>
  <c r="O38" i="24"/>
  <c r="S38" i="24"/>
  <c r="M43" i="24"/>
  <c r="Q43" i="24"/>
  <c r="N46" i="24"/>
  <c r="N57" i="24" s="1"/>
  <c r="O18" i="24"/>
  <c r="S18" i="24"/>
  <c r="M23" i="24"/>
  <c r="Q23" i="24"/>
  <c r="P28" i="24"/>
  <c r="S33" i="24"/>
  <c r="O43" i="24"/>
  <c r="E51" i="24"/>
  <c r="E50" i="24" s="1"/>
  <c r="I59" i="24"/>
  <c r="J59" i="24"/>
  <c r="P18" i="24"/>
  <c r="Q33" i="24"/>
  <c r="Q72" i="24"/>
  <c r="N73" i="24"/>
  <c r="P38" i="24"/>
  <c r="E58" i="24"/>
  <c r="Q46" i="24"/>
  <c r="Q56" i="24" s="1"/>
  <c r="Q58" i="24" s="1"/>
  <c r="M18" i="24"/>
  <c r="Q18" i="24"/>
  <c r="P23" i="24"/>
  <c r="M38" i="24"/>
  <c r="Q38" i="24"/>
  <c r="P43" i="24"/>
  <c r="F58" i="24"/>
  <c r="J58" i="24"/>
  <c r="R46" i="24"/>
  <c r="R57" i="24" s="1"/>
  <c r="R72" i="24"/>
  <c r="Q73" i="24"/>
  <c r="M33" i="24"/>
  <c r="I58" i="24"/>
  <c r="M46" i="24"/>
  <c r="M57" i="24" s="1"/>
  <c r="M72" i="24"/>
  <c r="R73" i="24"/>
  <c r="N72" i="24"/>
  <c r="M73" i="24"/>
  <c r="O47" i="24"/>
  <c r="E49" i="24"/>
  <c r="I51" i="24"/>
  <c r="I50" i="24" s="1"/>
  <c r="G56" i="24"/>
  <c r="G55" i="24" s="1"/>
  <c r="I57" i="24"/>
  <c r="G58" i="24"/>
  <c r="E59" i="24"/>
  <c r="P47" i="24"/>
  <c r="F49" i="24"/>
  <c r="J49" i="24"/>
  <c r="F51" i="24"/>
  <c r="F50" i="24" s="1"/>
  <c r="J51" i="24"/>
  <c r="J50" i="24" s="1"/>
  <c r="D52" i="24"/>
  <c r="H52" i="24"/>
  <c r="D56" i="24"/>
  <c r="D55" i="24" s="1"/>
  <c r="H56" i="24"/>
  <c r="H55" i="24" s="1"/>
  <c r="F57" i="24"/>
  <c r="J57" i="24"/>
  <c r="D58" i="24"/>
  <c r="H58" i="24"/>
  <c r="S47" i="24"/>
  <c r="G52" i="24"/>
  <c r="E57" i="24"/>
  <c r="O46" i="24"/>
  <c r="S46" i="24"/>
  <c r="G51" i="24"/>
  <c r="G50" i="24" s="1"/>
  <c r="E52" i="24"/>
  <c r="I52" i="24"/>
  <c r="E56" i="24"/>
  <c r="E55" i="24" s="1"/>
  <c r="I56" i="24"/>
  <c r="I55" i="24" s="1"/>
  <c r="G57" i="24"/>
  <c r="O72" i="24"/>
  <c r="S72" i="24"/>
  <c r="I49" i="24"/>
  <c r="P46" i="24"/>
  <c r="D51" i="24"/>
  <c r="D50" i="24" s="1"/>
  <c r="H51" i="24"/>
  <c r="H50" i="24" s="1"/>
  <c r="F52" i="24"/>
  <c r="J52" i="24"/>
  <c r="F56" i="24"/>
  <c r="F55" i="24" s="1"/>
  <c r="J56" i="24"/>
  <c r="J55" i="24" s="1"/>
  <c r="D57" i="24"/>
  <c r="H57" i="24"/>
  <c r="P72" i="24"/>
  <c r="S48" i="24" l="1"/>
  <c r="S52" i="24" s="1"/>
  <c r="R48" i="24"/>
  <c r="R52" i="24" s="1"/>
  <c r="Q57" i="24"/>
  <c r="P48" i="24"/>
  <c r="P52" i="24" s="1"/>
  <c r="P54" i="24" s="1"/>
  <c r="R51" i="24"/>
  <c r="R49" i="24"/>
  <c r="R50" i="24"/>
  <c r="O48" i="24"/>
  <c r="N48" i="24"/>
  <c r="N51" i="24" s="1"/>
  <c r="M56" i="24"/>
  <c r="M58" i="24" s="1"/>
  <c r="Q48" i="24"/>
  <c r="Q49" i="24" s="1"/>
  <c r="O51" i="24"/>
  <c r="O52" i="24"/>
  <c r="O53" i="24" s="1"/>
  <c r="O55" i="24" s="1"/>
  <c r="S51" i="24"/>
  <c r="M48" i="24"/>
  <c r="M51" i="24" s="1"/>
  <c r="N56" i="24"/>
  <c r="N58" i="24" s="1"/>
  <c r="R56" i="24"/>
  <c r="R58" i="24" s="1"/>
  <c r="P51" i="24"/>
  <c r="P56" i="24"/>
  <c r="P58" i="24" s="1"/>
  <c r="P57" i="24"/>
  <c r="P49" i="24"/>
  <c r="S49" i="24"/>
  <c r="S56" i="24"/>
  <c r="S58" i="24" s="1"/>
  <c r="S54" i="24"/>
  <c r="S50" i="24"/>
  <c r="S57" i="24"/>
  <c r="S53" i="24"/>
  <c r="S55" i="24" s="1"/>
  <c r="O57" i="24"/>
  <c r="O56" i="24"/>
  <c r="O58" i="24" s="1"/>
  <c r="O50" i="24"/>
  <c r="O49" i="24"/>
  <c r="R53" i="24" l="1"/>
  <c r="R55" i="24" s="1"/>
  <c r="R54" i="24"/>
  <c r="P50" i="24"/>
  <c r="O54" i="24"/>
  <c r="N49" i="24"/>
  <c r="N52" i="24"/>
  <c r="N53" i="24" s="1"/>
  <c r="N55" i="24" s="1"/>
  <c r="N50" i="24"/>
  <c r="Q50" i="24"/>
  <c r="M50" i="24"/>
  <c r="Q52" i="24"/>
  <c r="Q54" i="24" s="1"/>
  <c r="Q51" i="24"/>
  <c r="P53" i="24"/>
  <c r="P55" i="24" s="1"/>
  <c r="M52" i="24"/>
  <c r="M49" i="24"/>
  <c r="N54" i="24"/>
  <c r="M53" i="24"/>
  <c r="M55" i="24" s="1"/>
  <c r="M54" i="24"/>
  <c r="Q53" i="24"/>
  <c r="Q55" i="24" s="1"/>
  <c r="AD55" i="11" l="1"/>
  <c r="AC55" i="11"/>
  <c r="Q55" i="11"/>
  <c r="P55" i="11"/>
  <c r="O55" i="11"/>
  <c r="N55" i="11"/>
  <c r="AB55" i="11" s="1"/>
  <c r="M55" i="11"/>
  <c r="AA55" i="11" s="1"/>
  <c r="AD54" i="11"/>
  <c r="AC54" i="11"/>
  <c r="Q54" i="11"/>
  <c r="P54" i="11"/>
  <c r="O54" i="11"/>
  <c r="N54" i="11"/>
  <c r="AB54" i="11" s="1"/>
  <c r="M54" i="11"/>
  <c r="AA54" i="11" s="1"/>
  <c r="AD53" i="11"/>
  <c r="AC53" i="11"/>
  <c r="Q53" i="11"/>
  <c r="P53" i="11"/>
  <c r="O53" i="11"/>
  <c r="N53" i="11"/>
  <c r="AB53" i="11" s="1"/>
  <c r="M53" i="11"/>
  <c r="AA53" i="11" s="1"/>
  <c r="AD52" i="11"/>
  <c r="AC52" i="11"/>
  <c r="Q52" i="11"/>
  <c r="P52" i="11"/>
  <c r="O52" i="11"/>
  <c r="N52" i="11"/>
  <c r="AB52" i="11" s="1"/>
  <c r="M52" i="11"/>
  <c r="AA52" i="11" s="1"/>
  <c r="AD51" i="11"/>
  <c r="AC51" i="11"/>
  <c r="Q51" i="11"/>
  <c r="P51" i="11"/>
  <c r="O51" i="11"/>
  <c r="N51" i="11"/>
  <c r="AB51" i="11" s="1"/>
  <c r="M51" i="11"/>
  <c r="AA51" i="11" s="1"/>
  <c r="AD50" i="11"/>
  <c r="AC50" i="11"/>
  <c r="Q50" i="11"/>
  <c r="P50" i="11"/>
  <c r="O50" i="11"/>
  <c r="N50" i="11"/>
  <c r="AB50" i="11" s="1"/>
  <c r="M50" i="11"/>
  <c r="AA50" i="11" s="1"/>
  <c r="AD49" i="11"/>
  <c r="AC49" i="11"/>
  <c r="Q49" i="11"/>
  <c r="P49" i="11"/>
  <c r="O49" i="11"/>
  <c r="N49" i="11"/>
  <c r="AB49" i="11" s="1"/>
  <c r="M49" i="11"/>
  <c r="AA49" i="11" s="1"/>
  <c r="AD48" i="11"/>
  <c r="AC48" i="11"/>
  <c r="Q48" i="11"/>
  <c r="P48" i="11"/>
  <c r="O48" i="11"/>
  <c r="N48" i="11"/>
  <c r="AB48" i="11" s="1"/>
  <c r="M48" i="11"/>
  <c r="AA48" i="11" s="1"/>
  <c r="AD47" i="11"/>
  <c r="AC47" i="11"/>
  <c r="Q47" i="11"/>
  <c r="P47" i="11"/>
  <c r="O47" i="11"/>
  <c r="N47" i="11"/>
  <c r="AB47" i="11" s="1"/>
  <c r="M47" i="11"/>
  <c r="AA47" i="11" s="1"/>
  <c r="AD46" i="11"/>
  <c r="AC46" i="11"/>
  <c r="Q46" i="11"/>
  <c r="P46" i="11"/>
  <c r="O46" i="11"/>
  <c r="N46" i="11"/>
  <c r="AB46" i="11" s="1"/>
  <c r="M46" i="11"/>
  <c r="AA46" i="11" s="1"/>
  <c r="AD45" i="11"/>
  <c r="AC45" i="11"/>
  <c r="Q45" i="11"/>
  <c r="P45" i="11"/>
  <c r="O45" i="11"/>
  <c r="N45" i="11"/>
  <c r="AB45" i="11" s="1"/>
  <c r="M45" i="11"/>
  <c r="AA45" i="11" s="1"/>
  <c r="AD44" i="11"/>
  <c r="AC44" i="11"/>
  <c r="Q44" i="11"/>
  <c r="P44" i="11"/>
  <c r="O44" i="11"/>
  <c r="N44" i="11"/>
  <c r="AB44" i="11" s="1"/>
  <c r="M44" i="11"/>
  <c r="AA44" i="11" s="1"/>
  <c r="AD43" i="11"/>
  <c r="AC43" i="11"/>
  <c r="Q43" i="11"/>
  <c r="P43" i="11"/>
  <c r="O43" i="11"/>
  <c r="N43" i="11"/>
  <c r="AB43" i="11" s="1"/>
  <c r="M43" i="11"/>
  <c r="AA43" i="11" s="1"/>
  <c r="AD42" i="11"/>
  <c r="AC42" i="11"/>
  <c r="Q42" i="11"/>
  <c r="P42" i="11"/>
  <c r="O42" i="11"/>
  <c r="N42" i="11"/>
  <c r="AB42" i="11" s="1"/>
  <c r="M42" i="11"/>
  <c r="AA42" i="11" s="1"/>
  <c r="AD41" i="11"/>
  <c r="AC41" i="11"/>
  <c r="Q41" i="11"/>
  <c r="P41" i="11"/>
  <c r="O41" i="11"/>
  <c r="N41" i="11"/>
  <c r="AB41" i="11" s="1"/>
  <c r="M41" i="11"/>
  <c r="AA41" i="11" s="1"/>
  <c r="AD40" i="11"/>
  <c r="AC40" i="11"/>
  <c r="Q40" i="11"/>
  <c r="P40" i="11"/>
  <c r="O40" i="11"/>
  <c r="N40" i="11"/>
  <c r="AB40" i="11" s="1"/>
  <c r="M40" i="11"/>
  <c r="AA40" i="11" s="1"/>
  <c r="AD39" i="11"/>
  <c r="AC39" i="11"/>
  <c r="Q39" i="11"/>
  <c r="P39" i="11"/>
  <c r="O39" i="11"/>
  <c r="N39" i="11"/>
  <c r="AB39" i="11" s="1"/>
  <c r="M39" i="11"/>
  <c r="AA39" i="11" s="1"/>
  <c r="AD38" i="11"/>
  <c r="AC38" i="11"/>
  <c r="Q38" i="11"/>
  <c r="P38" i="11"/>
  <c r="O38" i="11"/>
  <c r="N38" i="11"/>
  <c r="AB38" i="11" s="1"/>
  <c r="M38" i="11"/>
  <c r="AA38" i="11" s="1"/>
  <c r="AD37" i="11"/>
  <c r="AC37" i="11"/>
  <c r="Q37" i="11"/>
  <c r="P37" i="11"/>
  <c r="O37" i="11"/>
  <c r="N37" i="11"/>
  <c r="AB37" i="11" s="1"/>
  <c r="M37" i="11"/>
  <c r="AA37" i="11" s="1"/>
  <c r="AD36" i="11"/>
  <c r="AC36" i="11"/>
  <c r="Q36" i="11"/>
  <c r="P36" i="11"/>
  <c r="O36" i="11"/>
  <c r="N36" i="11"/>
  <c r="AB36" i="11" s="1"/>
  <c r="M36" i="11"/>
  <c r="AA36" i="11" s="1"/>
  <c r="AD35" i="11"/>
  <c r="AC35" i="11"/>
  <c r="Q35" i="11"/>
  <c r="P35" i="11"/>
  <c r="O35" i="11"/>
  <c r="N35" i="11"/>
  <c r="AB35" i="11" s="1"/>
  <c r="M35" i="11"/>
  <c r="AA35" i="11" s="1"/>
  <c r="AD34" i="11"/>
  <c r="AC34" i="11"/>
  <c r="Q34" i="11"/>
  <c r="P34" i="11"/>
  <c r="O34" i="11"/>
  <c r="N34" i="11"/>
  <c r="AB34" i="11" s="1"/>
  <c r="M34" i="11"/>
  <c r="AA34" i="11" s="1"/>
  <c r="AD33" i="11"/>
  <c r="AC33" i="11"/>
  <c r="Q33" i="11"/>
  <c r="P33" i="11"/>
  <c r="O33" i="11"/>
  <c r="N33" i="11"/>
  <c r="AB33" i="11" s="1"/>
  <c r="M33" i="11"/>
  <c r="AA33" i="11" s="1"/>
  <c r="AD32" i="11"/>
  <c r="AC32" i="11"/>
  <c r="Q32" i="11"/>
  <c r="P32" i="11"/>
  <c r="O32" i="11"/>
  <c r="N32" i="11"/>
  <c r="AB32" i="11" s="1"/>
  <c r="M32" i="11"/>
  <c r="AA32" i="11" s="1"/>
  <c r="AD31" i="11"/>
  <c r="AC31" i="11"/>
  <c r="Q31" i="11"/>
  <c r="P31" i="11"/>
  <c r="O31" i="11"/>
  <c r="N31" i="11"/>
  <c r="AB31" i="11" s="1"/>
  <c r="M31" i="11"/>
  <c r="AA31" i="11" s="1"/>
  <c r="AD30" i="11"/>
  <c r="AC30" i="11"/>
  <c r="Q30" i="11"/>
  <c r="P30" i="11"/>
  <c r="O30" i="11"/>
  <c r="N30" i="11"/>
  <c r="AB30" i="11" s="1"/>
  <c r="M30" i="11"/>
  <c r="AA30" i="11" s="1"/>
  <c r="AD29" i="11"/>
  <c r="AC29" i="11"/>
  <c r="Q29" i="11"/>
  <c r="P29" i="11"/>
  <c r="O29" i="11"/>
  <c r="N29" i="11"/>
  <c r="AB29" i="11" s="1"/>
  <c r="M29" i="11"/>
  <c r="AA29" i="11" s="1"/>
  <c r="AD28" i="11"/>
  <c r="AC28" i="11"/>
  <c r="Q28" i="11"/>
  <c r="P28" i="11"/>
  <c r="O28" i="11"/>
  <c r="N28" i="11"/>
  <c r="AB28" i="11" s="1"/>
  <c r="M28" i="11"/>
  <c r="AA28" i="11" s="1"/>
  <c r="AD27" i="11"/>
  <c r="AC27" i="11"/>
  <c r="Q27" i="11"/>
  <c r="P27" i="11"/>
  <c r="O27" i="11"/>
  <c r="N27" i="11"/>
  <c r="AB27" i="11" s="1"/>
  <c r="M27" i="11"/>
  <c r="AA27" i="11" s="1"/>
  <c r="AD26" i="11"/>
  <c r="AC26" i="11"/>
  <c r="Q26" i="11"/>
  <c r="P26" i="11"/>
  <c r="O26" i="11"/>
  <c r="N26" i="11"/>
  <c r="AB26" i="11" s="1"/>
  <c r="M26" i="11"/>
  <c r="AA26" i="11" s="1"/>
  <c r="AD25" i="11"/>
  <c r="AC25" i="11"/>
  <c r="Q25" i="11"/>
  <c r="P25" i="11"/>
  <c r="O25" i="11"/>
  <c r="N25" i="11"/>
  <c r="AB25" i="11" s="1"/>
  <c r="M25" i="11"/>
  <c r="AA25" i="11" s="1"/>
  <c r="AD24" i="11"/>
  <c r="AC24" i="11"/>
  <c r="Q24" i="11"/>
  <c r="P24" i="11"/>
  <c r="O24" i="11"/>
  <c r="N24" i="11"/>
  <c r="AB24" i="11" s="1"/>
  <c r="M24" i="11"/>
  <c r="AA24" i="11" s="1"/>
  <c r="AD23" i="11"/>
  <c r="AC23" i="11"/>
  <c r="Q23" i="11"/>
  <c r="P23" i="11"/>
  <c r="O23" i="11"/>
  <c r="N23" i="11"/>
  <c r="AB23" i="11" s="1"/>
  <c r="M23" i="11"/>
  <c r="AA23" i="11" s="1"/>
  <c r="AD22" i="11"/>
  <c r="AC22" i="11"/>
  <c r="Q22" i="11"/>
  <c r="P22" i="11"/>
  <c r="O22" i="11"/>
  <c r="N22" i="11"/>
  <c r="AB22" i="11" s="1"/>
  <c r="M22" i="11"/>
  <c r="AA22" i="11" s="1"/>
  <c r="AD21" i="11"/>
  <c r="AC21" i="11"/>
  <c r="Q21" i="11"/>
  <c r="P21" i="11"/>
  <c r="O21" i="11"/>
  <c r="N21" i="11"/>
  <c r="AB21" i="11" s="1"/>
  <c r="M21" i="11"/>
  <c r="AA21" i="11" s="1"/>
  <c r="AD20" i="11"/>
  <c r="AC20" i="11"/>
  <c r="Q20" i="11"/>
  <c r="P20" i="11"/>
  <c r="O20" i="11"/>
  <c r="N20" i="11"/>
  <c r="AB20" i="11" s="1"/>
  <c r="M20" i="11"/>
  <c r="AA20" i="11" s="1"/>
  <c r="AD19" i="11"/>
  <c r="AC19" i="11"/>
  <c r="Q19" i="11"/>
  <c r="P19" i="11"/>
  <c r="O19" i="11"/>
  <c r="N19" i="11"/>
  <c r="AB19" i="11" s="1"/>
  <c r="M19" i="11"/>
  <c r="AA19" i="11" s="1"/>
  <c r="AD18" i="11"/>
  <c r="AC18" i="11"/>
  <c r="Q18" i="11"/>
  <c r="P18" i="11"/>
  <c r="O18" i="11"/>
  <c r="N18" i="11"/>
  <c r="AB18" i="11" s="1"/>
  <c r="M18" i="11"/>
  <c r="AA18" i="11" s="1"/>
  <c r="AD17" i="11"/>
  <c r="AC17" i="11"/>
  <c r="Q17" i="11"/>
  <c r="P17" i="11"/>
  <c r="O17" i="11"/>
  <c r="N17" i="11"/>
  <c r="AB17" i="11" s="1"/>
  <c r="M17" i="11"/>
  <c r="AA17" i="11" s="1"/>
  <c r="AD16" i="11"/>
  <c r="AC16" i="11"/>
  <c r="AE16" i="11" s="1"/>
  <c r="P16" i="11"/>
  <c r="O16" i="11"/>
  <c r="N16" i="11"/>
  <c r="AB16" i="11" s="1"/>
  <c r="M16" i="11"/>
  <c r="AA16" i="11" s="1"/>
  <c r="BV26" i="10"/>
  <c r="BU26" i="10"/>
  <c r="BT26" i="10"/>
  <c r="BV25" i="10"/>
  <c r="BU25" i="10"/>
  <c r="BT25" i="10"/>
  <c r="BV24" i="10"/>
  <c r="BU24" i="10"/>
  <c r="BT24" i="10"/>
  <c r="BV23" i="10"/>
  <c r="BU23" i="10"/>
  <c r="BT23" i="10"/>
  <c r="BV22" i="10"/>
  <c r="BU22" i="10"/>
  <c r="BT22" i="10"/>
  <c r="BV21" i="10"/>
  <c r="BU21" i="10"/>
  <c r="BT21" i="10"/>
  <c r="BV20" i="10"/>
  <c r="BU20" i="10"/>
  <c r="BT20" i="10"/>
  <c r="BV19" i="10"/>
  <c r="BU19" i="10"/>
  <c r="BT19" i="10"/>
  <c r="BF19" i="10"/>
  <c r="CB26" i="10" s="1"/>
  <c r="AL19" i="10"/>
  <c r="CA26" i="10" s="1"/>
  <c r="R19" i="10"/>
  <c r="BZ26" i="10" s="1"/>
  <c r="BV18" i="10"/>
  <c r="BU18" i="10"/>
  <c r="BT18" i="10"/>
  <c r="BF18" i="10"/>
  <c r="CB25" i="10" s="1"/>
  <c r="AL18" i="10"/>
  <c r="CA25" i="10" s="1"/>
  <c r="R18" i="10"/>
  <c r="BZ25" i="10" s="1"/>
  <c r="BV17" i="10"/>
  <c r="BU17" i="10"/>
  <c r="BT17" i="10"/>
  <c r="BF17" i="10"/>
  <c r="CB24" i="10" s="1"/>
  <c r="AL17" i="10"/>
  <c r="CA24" i="10" s="1"/>
  <c r="R17" i="10"/>
  <c r="BZ24" i="10" s="1"/>
  <c r="BF16" i="10"/>
  <c r="CB23" i="10" s="1"/>
  <c r="AL16" i="10"/>
  <c r="CA23" i="10" s="1"/>
  <c r="R16" i="10"/>
  <c r="BZ23" i="10" s="1"/>
  <c r="BF15" i="10"/>
  <c r="CB22" i="10" s="1"/>
  <c r="AL15" i="10"/>
  <c r="CA22" i="10" s="1"/>
  <c r="R15" i="10"/>
  <c r="BZ22" i="10" s="1"/>
  <c r="BF14" i="10"/>
  <c r="CB21" i="10" s="1"/>
  <c r="AL14" i="10"/>
  <c r="CA21" i="10" s="1"/>
  <c r="R14" i="10"/>
  <c r="BZ21" i="10" s="1"/>
  <c r="BP13" i="10"/>
  <c r="BF13" i="10"/>
  <c r="CB20" i="10" s="1"/>
  <c r="AL13" i="10"/>
  <c r="CA20" i="10" s="1"/>
  <c r="R13" i="10"/>
  <c r="BZ20" i="10" s="1"/>
  <c r="BU12" i="10"/>
  <c r="BP12" i="10"/>
  <c r="BF12" i="10"/>
  <c r="CB19" i="10" s="1"/>
  <c r="AL12" i="10"/>
  <c r="CA19" i="10" s="1"/>
  <c r="R12" i="10"/>
  <c r="BZ19" i="10" s="1"/>
  <c r="BU11" i="10"/>
  <c r="BR11" i="10"/>
  <c r="BF11" i="10"/>
  <c r="CB18" i="10" s="1"/>
  <c r="AL11" i="10"/>
  <c r="CA18" i="10" s="1"/>
  <c r="R11" i="10"/>
  <c r="BZ18" i="10" s="1"/>
  <c r="BU10" i="10"/>
  <c r="BR10" i="10"/>
  <c r="BP15" i="10" s="1"/>
  <c r="BP10" i="10"/>
  <c r="BF10" i="10"/>
  <c r="CB17" i="10" s="1"/>
  <c r="AL10" i="10"/>
  <c r="CA17" i="10" s="1"/>
  <c r="R10" i="10"/>
  <c r="BZ17" i="10" s="1"/>
  <c r="BU9" i="10"/>
  <c r="BR9" i="10"/>
  <c r="BP11" i="10" s="1"/>
  <c r="BP9" i="10"/>
  <c r="BU8" i="10"/>
  <c r="BR8" i="10"/>
  <c r="BU7" i="10"/>
  <c r="BR7" i="10"/>
  <c r="BP7" i="10"/>
  <c r="BS22" i="10" s="1"/>
  <c r="BI7" i="10"/>
  <c r="AO7" i="10"/>
  <c r="U7" i="10"/>
  <c r="G7" i="10"/>
  <c r="BU5" i="10"/>
  <c r="BR5" i="10"/>
  <c r="BP26" i="10" s="1"/>
  <c r="BP5" i="10"/>
  <c r="BU4" i="10"/>
  <c r="BP4" i="10"/>
  <c r="BU3" i="10"/>
  <c r="BP3" i="10"/>
  <c r="BU2" i="10"/>
  <c r="BP2" i="10"/>
  <c r="Q16" i="11" l="1"/>
  <c r="BS25" i="10"/>
  <c r="BS20" i="10"/>
  <c r="H21" i="10"/>
  <c r="H22" i="10" s="1"/>
  <c r="BP14" i="10"/>
  <c r="BR13" i="10" s="1"/>
  <c r="CC18" i="10" s="1"/>
  <c r="BS21" i="10"/>
  <c r="BR12" i="10"/>
  <c r="H24" i="10" s="1"/>
  <c r="BS17" i="10"/>
  <c r="BR15" i="10"/>
  <c r="BP22" i="10"/>
  <c r="BR4" i="10"/>
  <c r="BR14" i="10"/>
  <c r="BP17" i="10"/>
  <c r="BS18" i="10"/>
  <c r="BP20" i="10"/>
  <c r="BP21" i="10"/>
  <c r="BS24" i="10"/>
  <c r="BP25" i="10"/>
  <c r="BR3" i="10"/>
  <c r="BP18" i="10"/>
  <c r="BS19" i="10"/>
  <c r="BS23" i="10"/>
  <c r="BP24" i="10"/>
  <c r="BS26" i="10"/>
  <c r="BR2" i="10"/>
  <c r="BP19" i="10"/>
  <c r="BP23" i="10"/>
  <c r="CC22" i="10" l="1"/>
  <c r="CC20" i="10"/>
  <c r="CC21" i="10"/>
  <c r="CC19" i="10"/>
  <c r="CC25" i="10"/>
  <c r="CC26" i="10"/>
  <c r="CC24" i="10"/>
  <c r="T27" i="10"/>
  <c r="CC23" i="10"/>
  <c r="CC17" i="10"/>
  <c r="BQ24" i="10"/>
  <c r="BQ18" i="10"/>
  <c r="BQ25" i="10"/>
  <c r="BQ21" i="10"/>
  <c r="BQ20" i="10"/>
  <c r="BQ17" i="10"/>
  <c r="BQ26" i="10"/>
  <c r="BQ23" i="10"/>
  <c r="BQ19" i="10"/>
  <c r="BQ22" i="10"/>
  <c r="T28" i="10"/>
  <c r="BX26" i="10"/>
  <c r="BX23" i="10"/>
  <c r="BX19" i="10"/>
  <c r="BX24" i="10"/>
  <c r="BX18" i="10"/>
  <c r="BX22" i="10"/>
  <c r="BX25" i="10"/>
  <c r="BX21" i="10"/>
  <c r="BX20" i="10"/>
  <c r="BX17" i="10"/>
  <c r="BY24" i="10"/>
  <c r="BY18" i="10"/>
  <c r="BY25" i="10"/>
  <c r="BY21" i="10"/>
  <c r="BY20" i="10"/>
  <c r="BY17" i="10"/>
  <c r="BY26" i="10"/>
  <c r="BY23" i="10"/>
  <c r="BY19" i="10"/>
  <c r="BY22" i="10"/>
  <c r="BW22" i="10"/>
  <c r="BW17" i="10"/>
  <c r="BW26" i="10"/>
  <c r="BW23" i="10"/>
  <c r="BW19" i="10"/>
  <c r="BW25" i="10"/>
  <c r="BW20" i="10"/>
  <c r="BW24" i="10"/>
  <c r="BW18" i="10"/>
  <c r="BW21" i="10"/>
  <c r="H23" i="10"/>
  <c r="BR25" i="10"/>
  <c r="BR21" i="10"/>
  <c r="BR20" i="10"/>
  <c r="BR17" i="10"/>
  <c r="BR18" i="10"/>
  <c r="BR22" i="10"/>
  <c r="BR24" i="10"/>
  <c r="BR26" i="10"/>
  <c r="BR23" i="10"/>
  <c r="BR19" i="10"/>
  <c r="T29" i="10" l="1"/>
  <c r="T21" i="10" s="1"/>
  <c r="H25" i="10"/>
  <c r="J29" i="10" s="1"/>
  <c r="J27" i="10" l="1"/>
  <c r="J30" i="10"/>
  <c r="J28" i="10"/>
</calcChain>
</file>

<file path=xl/comments1.xml><?xml version="1.0" encoding="utf-8"?>
<comments xmlns="http://schemas.openxmlformats.org/spreadsheetml/2006/main">
  <authors>
    <author>Author</author>
  </authors>
  <commentList>
    <comment ref="Q1" authorId="0" shapeId="0">
      <text>
        <r>
          <rPr>
            <sz val="9"/>
            <color indexed="81"/>
            <rFont val="Tahoma"/>
            <family val="2"/>
          </rPr>
          <t xml:space="preserve">Number for either percentage or threshold.
</t>
        </r>
      </text>
    </comment>
    <comment ref="C3" authorId="0" shapeId="0">
      <text>
        <r>
          <rPr>
            <b/>
            <sz val="9"/>
            <color indexed="81"/>
            <rFont val="Tahoma"/>
            <family val="2"/>
          </rPr>
          <t xml:space="preserve">Part Number as stated on Broan drawing </t>
        </r>
        <r>
          <rPr>
            <sz val="9"/>
            <color indexed="81"/>
            <rFont val="Tahoma"/>
            <family val="2"/>
          </rPr>
          <t xml:space="preserve">
</t>
        </r>
      </text>
    </comment>
    <comment ref="I3" authorId="0" shapeId="0">
      <text>
        <r>
          <rPr>
            <b/>
            <sz val="9"/>
            <color indexed="81"/>
            <rFont val="Tahoma"/>
            <family val="2"/>
          </rPr>
          <t>Department group or supplier name responsible for the item.</t>
        </r>
      </text>
    </comment>
    <comment ref="P3" authorId="0" shapeId="0">
      <text>
        <r>
          <rPr>
            <b/>
            <sz val="9"/>
            <color indexed="81"/>
            <rFont val="Tahoma"/>
            <family val="2"/>
          </rPr>
          <t xml:space="preserve">Insert FMEA Document Number
</t>
        </r>
      </text>
    </comment>
    <comment ref="C4" authorId="0" shapeId="0">
      <text>
        <r>
          <rPr>
            <b/>
            <sz val="9"/>
            <color indexed="81"/>
            <rFont val="Tahoma"/>
            <family val="2"/>
          </rPr>
          <t xml:space="preserve">Part Number as stated on Broan drawing </t>
        </r>
        <r>
          <rPr>
            <sz val="9"/>
            <color indexed="81"/>
            <rFont val="Tahoma"/>
            <family val="2"/>
          </rPr>
          <t xml:space="preserve">
</t>
        </r>
      </text>
    </comment>
    <comment ref="I4" authorId="0" shapeId="0">
      <text>
        <r>
          <rPr>
            <b/>
            <sz val="9"/>
            <color indexed="81"/>
            <rFont val="Tahoma"/>
            <family val="2"/>
          </rPr>
          <t>Phone number or email of person responsible for completing Information.</t>
        </r>
      </text>
    </comment>
    <comment ref="P4" authorId="0" shapeId="0">
      <text>
        <r>
          <rPr>
            <b/>
            <sz val="9"/>
            <color indexed="81"/>
            <rFont val="Tahoma"/>
            <family val="2"/>
          </rPr>
          <t>Company and person responsible for  preparing DFMEA</t>
        </r>
      </text>
    </comment>
    <comment ref="C5" authorId="0" shapeId="0">
      <text>
        <r>
          <rPr>
            <b/>
            <sz val="9"/>
            <color indexed="81"/>
            <rFont val="Tahoma"/>
            <family val="2"/>
          </rPr>
          <t xml:space="preserve">Part Number as stated on Broan drawing </t>
        </r>
        <r>
          <rPr>
            <sz val="9"/>
            <color indexed="81"/>
            <rFont val="Tahoma"/>
            <family val="2"/>
          </rPr>
          <t xml:space="preserve">
</t>
        </r>
      </text>
    </comment>
    <comment ref="I5" authorId="0" shapeId="0">
      <text>
        <r>
          <rPr>
            <b/>
            <sz val="9"/>
            <color indexed="81"/>
            <rFont val="Tahoma"/>
            <family val="2"/>
          </rPr>
          <t>Enter the initial due date of the DFMEA which should not exceed start of production.</t>
        </r>
      </text>
    </comment>
    <comment ref="P5" authorId="0" shapeId="0">
      <text>
        <r>
          <rPr>
            <b/>
            <sz val="9"/>
            <color indexed="81"/>
            <rFont val="Tahoma"/>
            <family val="2"/>
          </rPr>
          <t>Enter the date the original DFMEA was completed.</t>
        </r>
        <r>
          <rPr>
            <sz val="9"/>
            <color indexed="81"/>
            <rFont val="Tahoma"/>
            <family val="2"/>
          </rPr>
          <t xml:space="preserve">
</t>
        </r>
      </text>
    </comment>
    <comment ref="C6" authorId="0" shapeId="0">
      <text>
        <r>
          <rPr>
            <b/>
            <sz val="9"/>
            <color indexed="81"/>
            <rFont val="Tahoma"/>
            <family val="2"/>
          </rPr>
          <t>Identify the Core Team members for the DFMEA activity.</t>
        </r>
        <r>
          <rPr>
            <sz val="9"/>
            <color indexed="81"/>
            <rFont val="Tahoma"/>
            <family val="2"/>
          </rPr>
          <t xml:space="preserve">
</t>
        </r>
      </text>
    </comment>
    <comment ref="I6" authorId="0" shapeId="0">
      <text>
        <r>
          <rPr>
            <b/>
            <sz val="9"/>
            <color indexed="81"/>
            <rFont val="Tahoma"/>
            <family val="2"/>
          </rPr>
          <t>Indicate the location city and state of the Broan manufacturing facility that you are providing parts to.</t>
        </r>
      </text>
    </comment>
    <comment ref="P6" authorId="0" shapeId="0">
      <text>
        <r>
          <rPr>
            <b/>
            <sz val="9"/>
            <color indexed="81"/>
            <rFont val="Tahoma"/>
            <family val="2"/>
          </rPr>
          <t>Insert date of latest revision to DFMEA</t>
        </r>
      </text>
    </comment>
    <comment ref="A8" authorId="0" shapeId="0">
      <text>
        <r>
          <rPr>
            <b/>
            <sz val="9"/>
            <color indexed="81"/>
            <rFont val="Tahoma"/>
            <family val="2"/>
          </rPr>
          <t>The item number is may be referenced from the process flow diagram or control plan.   If multiple part numbers exist (assembly) list the individual part numbers and their functions</t>
        </r>
      </text>
    </comment>
    <comment ref="B8" authorId="0" shapeId="0">
      <text>
        <r>
          <rPr>
            <b/>
            <sz val="9"/>
            <color indexed="81"/>
            <rFont val="Tahoma"/>
            <family val="2"/>
          </rPr>
          <t>Enter a description of each item number here.</t>
        </r>
      </text>
    </comment>
    <comment ref="C8" authorId="0" shapeId="0">
      <text>
        <r>
          <rPr>
            <b/>
            <sz val="9"/>
            <color indexed="81"/>
            <rFont val="Tahoma"/>
            <family val="2"/>
          </rPr>
          <t xml:space="preserve">Enter the requirements of each item/function being analyzed.  </t>
        </r>
      </text>
    </comment>
    <comment ref="D8" authorId="0" shapeId="0">
      <text>
        <r>
          <rPr>
            <b/>
            <sz val="9"/>
            <color indexed="81"/>
            <rFont val="Tahoma"/>
            <family val="2"/>
          </rPr>
          <t xml:space="preserve">In what ways might the product/function potentially fail to meet the part requirements and/or funtion intent?
List each  potential failure mode. There can be multiple failure modes for each process step.
</t>
        </r>
      </text>
    </comment>
    <comment ref="E8" authorId="0" shapeId="0">
      <text>
        <r>
          <rPr>
            <b/>
            <sz val="9"/>
            <color indexed="81"/>
            <rFont val="Tahoma"/>
            <family val="2"/>
          </rPr>
          <t xml:space="preserve">What is the </t>
        </r>
        <r>
          <rPr>
            <b/>
            <sz val="9"/>
            <color indexed="81"/>
            <rFont val="Tahoma"/>
            <family val="2"/>
          </rPr>
          <t>effect</t>
        </r>
        <r>
          <rPr>
            <b/>
            <sz val="9"/>
            <color indexed="81"/>
            <rFont val="Tahoma"/>
            <family val="2"/>
          </rPr>
          <t xml:space="preserve"> of each failure mode on the outputs and/or customer requirements?
The customer could be the next operation, subsequent operations, another division or the end user.  Typical failure should be stated in terms of part performance.</t>
        </r>
      </text>
    </comment>
    <comment ref="F8" authorId="0" shapeId="0">
      <text>
        <r>
          <rPr>
            <b/>
            <sz val="9"/>
            <color indexed="81"/>
            <rFont val="Tahoma"/>
            <family val="2"/>
          </rPr>
          <t xml:space="preserve">
                         </t>
        </r>
        <r>
          <rPr>
            <b/>
            <sz val="9"/>
            <color indexed="81"/>
            <rFont val="Tahoma"/>
            <family val="2"/>
          </rPr>
          <t xml:space="preserve">    SEVERITY</t>
        </r>
        <r>
          <rPr>
            <b/>
            <sz val="9"/>
            <color indexed="81"/>
            <rFont val="Tahoma"/>
            <family val="2"/>
          </rPr>
          <t xml:space="preserve">                                                          
 EFFECT             SEVERITY OF EFFECT ON PRODUCT                 RANK
</t>
        </r>
        <r>
          <rPr>
            <b/>
            <sz val="9"/>
            <color indexed="81"/>
            <rFont val="Tahoma"/>
            <family val="2"/>
          </rPr>
          <t xml:space="preserve">
Failure to meet safety</t>
        </r>
        <r>
          <rPr>
            <b/>
            <sz val="9"/>
            <color indexed="81"/>
            <rFont val="Tahoma"/>
            <family val="2"/>
          </rPr>
          <t xml:space="preserve">      </t>
        </r>
        <r>
          <rPr>
            <sz val="9"/>
            <color indexed="81"/>
            <rFont val="Tahoma"/>
            <family val="2"/>
          </rPr>
          <t>Potential failure mode affects safe product operation</t>
        </r>
        <r>
          <rPr>
            <b/>
            <sz val="9"/>
            <color indexed="81"/>
            <rFont val="Tahoma"/>
            <family val="2"/>
          </rPr>
          <t xml:space="preserve">        </t>
        </r>
        <r>
          <rPr>
            <b/>
            <sz val="9"/>
            <color indexed="81"/>
            <rFont val="Tahoma"/>
            <family val="2"/>
          </rPr>
          <t>10</t>
        </r>
        <r>
          <rPr>
            <b/>
            <sz val="9"/>
            <color indexed="81"/>
            <rFont val="Tahoma"/>
            <family val="2"/>
          </rPr>
          <t xml:space="preserve">                                     
</t>
        </r>
        <r>
          <rPr>
            <b/>
            <sz val="9"/>
            <color indexed="81"/>
            <rFont val="Tahoma"/>
            <family val="2"/>
          </rPr>
          <t xml:space="preserve">and/or regulatory </t>
        </r>
        <r>
          <rPr>
            <sz val="9"/>
            <color indexed="81"/>
            <rFont val="Tahoma"/>
            <family val="2"/>
          </rPr>
          <t xml:space="preserve">                         and/or involves noncompliance with regulation WITHOUT warning.
</t>
        </r>
        <r>
          <rPr>
            <b/>
            <sz val="9"/>
            <color indexed="81"/>
            <rFont val="Tahoma"/>
            <family val="2"/>
          </rPr>
          <t xml:space="preserve">requirements  </t>
        </r>
        <r>
          <rPr>
            <sz val="9"/>
            <color indexed="81"/>
            <rFont val="Tahoma"/>
            <family val="2"/>
          </rPr>
          <t xml:space="preserve">                              noncompliance with regulation 
                                                          Potential failure mode affects safe product operation                                                    </t>
        </r>
        <r>
          <rPr>
            <b/>
            <sz val="9"/>
            <color indexed="81"/>
            <rFont val="Tahoma"/>
            <family val="2"/>
          </rPr>
          <t xml:space="preserve">      </t>
        </r>
        <r>
          <rPr>
            <b/>
            <sz val="9"/>
            <color indexed="81"/>
            <rFont val="Tahoma"/>
            <family val="2"/>
          </rPr>
          <t xml:space="preserve">9 </t>
        </r>
        <r>
          <rPr>
            <b/>
            <sz val="9"/>
            <color indexed="81"/>
            <rFont val="Tahoma"/>
            <family val="2"/>
          </rPr>
          <t xml:space="preserve"> </t>
        </r>
        <r>
          <rPr>
            <sz val="9"/>
            <color indexed="81"/>
            <rFont val="Tahoma"/>
            <family val="2"/>
          </rPr>
          <t xml:space="preserve">
                                                          and/or involves noncompliance with warning.                                                                    
  </t>
        </r>
        <r>
          <rPr>
            <b/>
            <sz val="9"/>
            <color indexed="81"/>
            <rFont val="Tahoma"/>
            <family val="2"/>
          </rPr>
          <t xml:space="preserve">
Loss or degradation </t>
        </r>
        <r>
          <rPr>
            <sz val="9"/>
            <color indexed="81"/>
            <rFont val="Tahoma"/>
            <family val="2"/>
          </rPr>
          <t xml:space="preserve">                    Loss of primary function(product inoperable/does not                                                </t>
        </r>
        <r>
          <rPr>
            <b/>
            <sz val="9"/>
            <color indexed="81"/>
            <rFont val="Tahoma"/>
            <family val="2"/>
          </rPr>
          <t>8</t>
        </r>
        <r>
          <rPr>
            <sz val="9"/>
            <color indexed="81"/>
            <rFont val="Tahoma"/>
            <family val="2"/>
          </rPr>
          <t xml:space="preserve">    </t>
        </r>
        <r>
          <rPr>
            <sz val="9"/>
            <color indexed="81"/>
            <rFont val="Tahoma"/>
            <family val="2"/>
          </rPr>
          <t xml:space="preserve">        
</t>
        </r>
        <r>
          <rPr>
            <b/>
            <sz val="9"/>
            <color indexed="81"/>
            <rFont val="Tahoma"/>
            <family val="2"/>
          </rPr>
          <t>of primary function.</t>
        </r>
        <r>
          <rPr>
            <sz val="9"/>
            <color indexed="81"/>
            <rFont val="Tahoma"/>
            <family val="2"/>
          </rPr>
          <t xml:space="preserve">                      affect safe operation).
                                                           Degradation of primary function (product operable but                                                         </t>
        </r>
        <r>
          <rPr>
            <b/>
            <sz val="9"/>
            <color indexed="81"/>
            <rFont val="Tahoma"/>
            <family val="2"/>
          </rPr>
          <t xml:space="preserve">   7</t>
        </r>
        <r>
          <rPr>
            <sz val="9"/>
            <color indexed="81"/>
            <rFont val="Tahoma"/>
            <family val="2"/>
          </rPr>
          <t xml:space="preserve">
                                                           at a reduced level of performance).
</t>
        </r>
        <r>
          <rPr>
            <b/>
            <sz val="9"/>
            <color indexed="81"/>
            <rFont val="Tahoma"/>
            <family val="2"/>
          </rPr>
          <t xml:space="preserve">
Loss of degradation </t>
        </r>
        <r>
          <rPr>
            <sz val="9"/>
            <color indexed="81"/>
            <rFont val="Tahoma"/>
            <family val="2"/>
          </rPr>
          <t xml:space="preserve">                     Loss of secondary function (product operable but comfort                                       </t>
        </r>
        <r>
          <rPr>
            <b/>
            <sz val="9"/>
            <color indexed="81"/>
            <rFont val="Tahoma"/>
            <family val="2"/>
          </rPr>
          <t>6</t>
        </r>
        <r>
          <rPr>
            <sz val="9"/>
            <color indexed="81"/>
            <rFont val="Tahoma"/>
            <family val="2"/>
          </rPr>
          <t xml:space="preserve">
</t>
        </r>
        <r>
          <rPr>
            <b/>
            <sz val="9"/>
            <color indexed="81"/>
            <rFont val="Tahoma"/>
            <family val="2"/>
          </rPr>
          <t xml:space="preserve">of secondary function.  </t>
        </r>
        <r>
          <rPr>
            <sz val="9"/>
            <color indexed="81"/>
            <rFont val="Tahoma"/>
            <family val="2"/>
          </rPr>
          <t xml:space="preserve">               convenience functions at a level.
                                                           Degradation of secondary function (product operable,                                                                </t>
        </r>
        <r>
          <rPr>
            <b/>
            <sz val="9"/>
            <color indexed="81"/>
            <rFont val="Tahoma"/>
            <family val="2"/>
          </rPr>
          <t>5</t>
        </r>
        <r>
          <rPr>
            <sz val="9"/>
            <color indexed="81"/>
            <rFont val="Tahoma"/>
            <family val="2"/>
          </rPr>
          <t xml:space="preserve">
                                                           but comfort convenience functions at a reduced level of performance.
</t>
        </r>
        <r>
          <rPr>
            <b/>
            <sz val="9"/>
            <color indexed="81"/>
            <rFont val="Tahoma"/>
            <family val="2"/>
          </rPr>
          <t xml:space="preserve">Annoyance        </t>
        </r>
        <r>
          <rPr>
            <sz val="9"/>
            <color indexed="81"/>
            <rFont val="Tahoma"/>
            <family val="2"/>
          </rPr>
          <t xml:space="preserve">                               Appearance or minor issue, product operable,                                                                     </t>
        </r>
        <r>
          <rPr>
            <b/>
            <sz val="9"/>
            <color indexed="81"/>
            <rFont val="Tahoma"/>
            <family val="2"/>
          </rPr>
          <t>4</t>
        </r>
        <r>
          <rPr>
            <sz val="9"/>
            <color indexed="81"/>
            <rFont val="Tahoma"/>
            <family val="2"/>
          </rPr>
          <t xml:space="preserve">
                                                           product does not conform and noticed by most 
                                                           customers (&gt;75%).
                                                           Appearance or minor issue, product does not conform,                                                          </t>
        </r>
        <r>
          <rPr>
            <b/>
            <sz val="9"/>
            <color indexed="81"/>
            <rFont val="Tahoma"/>
            <family val="2"/>
          </rPr>
          <t xml:space="preserve">   3</t>
        </r>
        <r>
          <rPr>
            <sz val="9"/>
            <color indexed="81"/>
            <rFont val="Tahoma"/>
            <family val="2"/>
          </rPr>
          <t xml:space="preserve">
                                                           and noticed by many customers(50%).
                                                           Appearance or minor issue, product operable, product
                                                           does not conform and noticed by discriminating customers.(&lt;25%)                                       </t>
        </r>
        <r>
          <rPr>
            <b/>
            <sz val="9"/>
            <color indexed="81"/>
            <rFont val="Tahoma"/>
            <family val="2"/>
          </rPr>
          <t>2</t>
        </r>
        <r>
          <rPr>
            <sz val="9"/>
            <color indexed="81"/>
            <rFont val="Tahoma"/>
            <family val="2"/>
          </rPr>
          <t xml:space="preserve">
</t>
        </r>
        <r>
          <rPr>
            <b/>
            <sz val="9"/>
            <color indexed="81"/>
            <rFont val="Tahoma"/>
            <family val="2"/>
          </rPr>
          <t>No effect</t>
        </r>
        <r>
          <rPr>
            <sz val="9"/>
            <color indexed="81"/>
            <rFont val="Tahoma"/>
            <family val="2"/>
          </rPr>
          <t xml:space="preserve">                                           No discernable effect.                                                                                                                          </t>
        </r>
        <r>
          <rPr>
            <b/>
            <sz val="9"/>
            <color indexed="81"/>
            <rFont val="Tahoma"/>
            <family val="2"/>
          </rPr>
          <t>1</t>
        </r>
        <r>
          <rPr>
            <sz val="9"/>
            <color indexed="81"/>
            <rFont val="Tahoma"/>
            <family val="2"/>
          </rPr>
          <t xml:space="preserve">           </t>
        </r>
      </text>
    </comment>
    <comment ref="G8" authorId="0" shapeId="0">
      <text>
        <r>
          <rPr>
            <b/>
            <sz val="9"/>
            <color indexed="81"/>
            <rFont val="Tahoma"/>
            <family val="2"/>
          </rPr>
          <t>How Severe is the effect to the customer?
Identified product characteristics!</t>
        </r>
      </text>
    </comment>
    <comment ref="H8" authorId="0" shapeId="0">
      <text>
        <r>
          <rPr>
            <b/>
            <sz val="9"/>
            <color indexed="81"/>
            <rFont val="Tahoma"/>
            <family val="2"/>
          </rPr>
          <t>How can the failure occur?
Describe in terms of something that can be corrected or controlled.  Be specific.  Try to identify the causes that directly impacts the failure mode, i.e., root causes.</t>
        </r>
      </text>
    </comment>
    <comment ref="I8" authorId="0" shapeId="0">
      <text>
        <r>
          <rPr>
            <b/>
            <sz val="9"/>
            <color indexed="81"/>
            <rFont val="Tahoma"/>
            <family val="2"/>
          </rPr>
          <t xml:space="preserve">How often does the cause or failure mode occur?
RATING    LIKELIHOOD OF OCCURRENCE                LABEL                                                   </t>
        </r>
        <r>
          <rPr>
            <sz val="9"/>
            <color indexed="81"/>
            <rFont val="Tahoma"/>
            <family val="2"/>
          </rPr>
          <t xml:space="preserve">10          </t>
        </r>
        <r>
          <rPr>
            <sz val="9"/>
            <color indexed="81"/>
            <rFont val="Tahoma"/>
            <family val="2"/>
          </rPr>
          <t>≥</t>
        </r>
        <r>
          <rPr>
            <sz val="9"/>
            <color indexed="81"/>
            <rFont val="Tahoma"/>
            <family val="2"/>
          </rPr>
          <t xml:space="preserve">100 per thousand pieces  ≥1 in 10         VERY HIGH
 9           50 per thousand pieces    1 in 20            VERY HIGH  
 8           20 per thousand pieces    1 in 50             HIGH
 7           10 per thousand pieces    1 in 100             HIGH
 6            2 per thousand pieces    1 in 500             MODERATE
 5           .5 per thousand pieces    1 in 2000           MODERATE       
 4           .1 per thousand pieces    1 in 10,000          MODERATE
 3          .01 per thousand pieces    1 in 100,000       LOW
 2         </t>
        </r>
        <r>
          <rPr>
            <sz val="9"/>
            <color indexed="81"/>
            <rFont val="Tahoma"/>
            <family val="2"/>
          </rPr>
          <t>≤</t>
        </r>
        <r>
          <rPr>
            <sz val="9"/>
            <color indexed="81"/>
            <rFont val="Tahoma"/>
            <family val="2"/>
          </rPr>
          <t>.001 per thousand pieces   1 in 1000,000 LOW             
 1         Failure is eliminated thru preventive          VERY LOW
             control</t>
        </r>
      </text>
    </comment>
    <comment ref="J8" authorId="0" shapeId="0">
      <text>
        <r>
          <rPr>
            <b/>
            <sz val="9"/>
            <color indexed="81"/>
            <rFont val="Tahoma"/>
            <family val="2"/>
          </rPr>
          <t>What are the existing controls and procedures (inspection and test) that either prevent failure mode from occurring or detect the failure should it occur? 
The preferred approach is always prevention!</t>
        </r>
      </text>
    </comment>
    <comment ref="L8" authorId="0" shapeId="0">
      <text>
        <r>
          <rPr>
            <b/>
            <sz val="9"/>
            <color indexed="81"/>
            <rFont val="Tahoma"/>
            <family val="2"/>
          </rPr>
          <t xml:space="preserve">Estimate how well can you detect cause or failure mode. Do not automatically presume that the detection is low because the occurence 
is low.  Assess the capability of the design controls to detect low frequecy failure modes.  
                              </t>
        </r>
        <r>
          <rPr>
            <sz val="9"/>
            <color indexed="81"/>
            <rFont val="Tahoma"/>
            <family val="2"/>
          </rPr>
          <t xml:space="preserve">
</t>
        </r>
        <r>
          <rPr>
            <b/>
            <sz val="9"/>
            <color indexed="81"/>
            <rFont val="Tahoma"/>
            <family val="2"/>
          </rPr>
          <t xml:space="preserve"> Rank       Opportunity For Detection             Liklihood of Detection by Design Control                       Liklihood of Detection
</t>
        </r>
        <r>
          <rPr>
            <b/>
            <sz val="9"/>
            <color indexed="81"/>
            <rFont val="Tahoma"/>
            <family val="2"/>
          </rPr>
          <t xml:space="preserve">    </t>
        </r>
        <r>
          <rPr>
            <sz val="9"/>
            <color indexed="81"/>
            <rFont val="Tahoma"/>
            <family val="2"/>
          </rPr>
          <t>10      No Detection Opportunity                  No current design control: Cannot detect or is not analyzed</t>
        </r>
        <r>
          <rPr>
            <b/>
            <sz val="9"/>
            <color indexed="81"/>
            <rFont val="Tahoma"/>
            <family val="2"/>
          </rPr>
          <t xml:space="preserve">                  Almost impossible </t>
        </r>
        <r>
          <rPr>
            <b/>
            <sz val="9"/>
            <color indexed="81"/>
            <rFont val="Tahoma"/>
            <family val="2"/>
          </rPr>
          <t xml:space="preserve"> 
                                   </t>
        </r>
        <r>
          <rPr>
            <sz val="9"/>
            <color indexed="81"/>
            <rFont val="Tahoma"/>
            <family val="2"/>
          </rPr>
          <t xml:space="preserve">     </t>
        </r>
        <r>
          <rPr>
            <sz val="9"/>
            <color indexed="81"/>
            <rFont val="Tahoma"/>
            <family val="2"/>
          </rPr>
          <t xml:space="preserve"> 
</t>
        </r>
        <r>
          <rPr>
            <sz val="9"/>
            <color indexed="81"/>
            <rFont val="Tahoma"/>
            <family val="2"/>
          </rPr>
          <t xml:space="preserve">     9        Not likely to detect at any stage.        Design analysis/detection controls have a weak detection                             </t>
        </r>
        <r>
          <rPr>
            <b/>
            <sz val="9"/>
            <color indexed="81"/>
            <rFont val="Tahoma"/>
            <family val="2"/>
          </rPr>
          <t>Very Remote</t>
        </r>
        <r>
          <rPr>
            <sz val="9"/>
            <color indexed="81"/>
            <rFont val="Tahoma"/>
            <family val="2"/>
          </rPr>
          <t xml:space="preserve">                            
                                                        capabilty; Virtual Analysis is Not Correlated to expected 
                                                        actual operating conditions.
</t>
        </r>
        <r>
          <rPr>
            <sz val="9"/>
            <color indexed="81"/>
            <rFont val="Tahoma"/>
            <family val="2"/>
          </rPr>
          <t xml:space="preserve">
  </t>
        </r>
        <r>
          <rPr>
            <sz val="9"/>
            <color indexed="81"/>
            <rFont val="Tahoma"/>
            <family val="2"/>
          </rPr>
          <t xml:space="preserve">   8        Post design freeze and prior to launch    Product verification/validation after design freeze and prior to              </t>
        </r>
        <r>
          <rPr>
            <b/>
            <sz val="9"/>
            <color indexed="81"/>
            <rFont val="Tahoma"/>
            <family val="2"/>
          </rPr>
          <t>Remote</t>
        </r>
        <r>
          <rPr>
            <sz val="9"/>
            <color indexed="81"/>
            <rFont val="Tahoma"/>
            <family val="2"/>
          </rPr>
          <t xml:space="preserve">
                                                        launch with pass/fail testing</t>
        </r>
        <r>
          <rPr>
            <sz val="9"/>
            <color indexed="81"/>
            <rFont val="Tahoma"/>
            <family val="2"/>
          </rPr>
          <t xml:space="preserve">
</t>
        </r>
        <r>
          <rPr>
            <sz val="9"/>
            <color indexed="81"/>
            <rFont val="Tahoma"/>
            <family val="2"/>
          </rPr>
          <t xml:space="preserve">
</t>
        </r>
        <r>
          <rPr>
            <sz val="9"/>
            <color indexed="81"/>
            <rFont val="Tahoma"/>
            <family val="2"/>
          </rPr>
          <t xml:space="preserve">    </t>
        </r>
        <r>
          <rPr>
            <sz val="9"/>
            <color indexed="81"/>
            <rFont val="Tahoma"/>
            <family val="2"/>
          </rPr>
          <t xml:space="preserve"> 7</t>
        </r>
        <r>
          <rPr>
            <sz val="9"/>
            <color indexed="81"/>
            <rFont val="Tahoma"/>
            <family val="2"/>
          </rPr>
          <t xml:space="preserve">        </t>
        </r>
        <r>
          <rPr>
            <sz val="9"/>
            <color indexed="81"/>
            <rFont val="Tahoma"/>
            <family val="2"/>
          </rPr>
          <t>Post design freeze and prior to launch</t>
        </r>
        <r>
          <rPr>
            <sz val="9"/>
            <color indexed="81"/>
            <rFont val="Tahoma"/>
            <family val="2"/>
          </rPr>
          <t xml:space="preserve">    </t>
        </r>
        <r>
          <rPr>
            <sz val="9"/>
            <color indexed="81"/>
            <rFont val="Tahoma"/>
            <family val="2"/>
          </rPr>
          <t xml:space="preserve">Product verification/validation after design freeze and prior to              </t>
        </r>
        <r>
          <rPr>
            <b/>
            <sz val="9"/>
            <color indexed="81"/>
            <rFont val="Tahoma"/>
            <family val="2"/>
          </rPr>
          <t>Very Low</t>
        </r>
        <r>
          <rPr>
            <sz val="9"/>
            <color indexed="81"/>
            <rFont val="Tahoma"/>
            <family val="2"/>
          </rPr>
          <t xml:space="preserve">
                                                        lauch with pass/fail testing
 </t>
        </r>
        <r>
          <rPr>
            <sz val="9"/>
            <color indexed="81"/>
            <rFont val="Tahoma"/>
            <family val="2"/>
          </rPr>
          <t xml:space="preserve">    6        Post design freeze and prior to launch    Product verification/validation after design freeze and prior to      </t>
        </r>
        <r>
          <rPr>
            <b/>
            <sz val="9"/>
            <color indexed="81"/>
            <rFont val="Tahoma"/>
            <family val="2"/>
          </rPr>
          <t xml:space="preserve">     Low</t>
        </r>
        <r>
          <rPr>
            <sz val="9"/>
            <color indexed="81"/>
            <rFont val="Tahoma"/>
            <family val="2"/>
          </rPr>
          <t xml:space="preserve">
                                                        laucn with degradation testing.
</t>
        </r>
        <r>
          <rPr>
            <sz val="9"/>
            <color indexed="81"/>
            <rFont val="Tahoma"/>
            <family val="2"/>
          </rPr>
          <t xml:space="preserve">
</t>
        </r>
        <r>
          <rPr>
            <sz val="9"/>
            <color indexed="81"/>
            <rFont val="Tahoma"/>
            <family val="2"/>
          </rPr>
          <t xml:space="preserve">   </t>
        </r>
        <r>
          <rPr>
            <sz val="9"/>
            <color indexed="81"/>
            <rFont val="Tahoma"/>
            <family val="2"/>
          </rPr>
          <t xml:space="preserve">  5        Prior to design freeze                    Product validation prior to design freeze using </t>
        </r>
        <r>
          <rPr>
            <sz val="9"/>
            <color indexed="81"/>
            <rFont val="Tahoma"/>
            <family val="2"/>
          </rPr>
          <t>pass/fail</t>
        </r>
        <r>
          <rPr>
            <sz val="9"/>
            <color indexed="81"/>
            <rFont val="Tahoma"/>
            <family val="2"/>
          </rPr>
          <t xml:space="preserve"> testing                          </t>
        </r>
        <r>
          <rPr>
            <b/>
            <sz val="9"/>
            <color indexed="81"/>
            <rFont val="Tahoma"/>
            <family val="2"/>
          </rPr>
          <t xml:space="preserve">Moderate </t>
        </r>
        <r>
          <rPr>
            <sz val="9"/>
            <color indexed="81"/>
            <rFont val="Tahoma"/>
            <family val="2"/>
          </rPr>
          <t xml:space="preserve">         
                                                        (reliabilty testing development or validation tests). 
</t>
        </r>
        <r>
          <rPr>
            <sz val="9"/>
            <color indexed="81"/>
            <rFont val="Tahoma"/>
            <family val="2"/>
          </rPr>
          <t xml:space="preserve">                          
</t>
        </r>
        <r>
          <rPr>
            <sz val="9"/>
            <color indexed="81"/>
            <rFont val="Tahoma"/>
            <family val="2"/>
          </rPr>
          <t xml:space="preserve">  </t>
        </r>
        <r>
          <rPr>
            <sz val="9"/>
            <color indexed="81"/>
            <rFont val="Tahoma"/>
            <family val="2"/>
          </rPr>
          <t xml:space="preserve">   4    </t>
        </r>
        <r>
          <rPr>
            <sz val="9"/>
            <color indexed="81"/>
            <rFont val="Tahoma"/>
            <family val="2"/>
          </rPr>
          <t xml:space="preserve">   </t>
        </r>
        <r>
          <rPr>
            <sz val="9"/>
            <color indexed="81"/>
            <rFont val="Tahoma"/>
            <family val="2"/>
          </rPr>
          <t xml:space="preserve"> Prior to design freeze</t>
        </r>
        <r>
          <rPr>
            <sz val="9"/>
            <color indexed="81"/>
            <rFont val="Tahoma"/>
            <family val="2"/>
          </rPr>
          <t xml:space="preserve">                   </t>
        </r>
        <r>
          <rPr>
            <sz val="9"/>
            <color indexed="81"/>
            <rFont val="Tahoma"/>
            <family val="2"/>
          </rPr>
          <t xml:space="preserve"> Product validation prior to design freeze using </t>
        </r>
        <r>
          <rPr>
            <sz val="9"/>
            <color indexed="81"/>
            <rFont val="Tahoma"/>
            <family val="2"/>
          </rPr>
          <t>test to failure</t>
        </r>
        <r>
          <rPr>
            <sz val="9"/>
            <color indexed="81"/>
            <rFont val="Tahoma"/>
            <family val="2"/>
          </rPr>
          <t xml:space="preserve">                             </t>
        </r>
        <r>
          <rPr>
            <b/>
            <sz val="9"/>
            <color indexed="81"/>
            <rFont val="Tahoma"/>
            <family val="2"/>
          </rPr>
          <t>Moderately High</t>
        </r>
        <r>
          <rPr>
            <sz val="9"/>
            <color indexed="81"/>
            <rFont val="Tahoma"/>
            <family val="2"/>
          </rPr>
          <t xml:space="preserve">
                                                        </t>
        </r>
        <r>
          <rPr>
            <sz val="9"/>
            <color indexed="81"/>
            <rFont val="Tahoma"/>
            <family val="2"/>
          </rPr>
          <t xml:space="preserve">(reliabilty testing development or validation tests) 
</t>
        </r>
        <r>
          <rPr>
            <sz val="9"/>
            <color indexed="81"/>
            <rFont val="Tahoma"/>
            <family val="2"/>
          </rPr>
          <t xml:space="preserve">
</t>
        </r>
        <r>
          <rPr>
            <sz val="9"/>
            <color indexed="81"/>
            <rFont val="Tahoma"/>
            <family val="2"/>
          </rPr>
          <t xml:space="preserve">     3        Prior to design freeze                    Product validation prior to design freeze using </t>
        </r>
        <r>
          <rPr>
            <sz val="9"/>
            <color indexed="81"/>
            <rFont val="Tahoma"/>
            <family val="2"/>
          </rPr>
          <t>degradation</t>
        </r>
        <r>
          <rPr>
            <sz val="9"/>
            <color indexed="81"/>
            <rFont val="Tahoma"/>
            <family val="2"/>
          </rPr>
          <t xml:space="preserve"> testing                  </t>
        </r>
        <r>
          <rPr>
            <b/>
            <sz val="9"/>
            <color indexed="81"/>
            <rFont val="Tahoma"/>
            <family val="2"/>
          </rPr>
          <t>High</t>
        </r>
        <r>
          <rPr>
            <sz val="9"/>
            <color indexed="81"/>
            <rFont val="Tahoma"/>
            <family val="2"/>
          </rPr>
          <t xml:space="preserve">
                                                        (Reliabilty testing development or validation tests).
</t>
        </r>
        <r>
          <rPr>
            <sz val="9"/>
            <color indexed="81"/>
            <rFont val="Tahoma"/>
            <family val="2"/>
          </rPr>
          <t xml:space="preserve">                                                        </t>
        </r>
        <r>
          <rPr>
            <sz val="9"/>
            <color indexed="81"/>
            <rFont val="Tahoma"/>
            <family val="2"/>
          </rPr>
          <t xml:space="preserve">will detect error and prevent processing
</t>
        </r>
        <r>
          <rPr>
            <sz val="9"/>
            <color indexed="81"/>
            <rFont val="Tahoma"/>
            <family val="2"/>
          </rPr>
          <t xml:space="preserve">
</t>
        </r>
        <r>
          <rPr>
            <sz val="9"/>
            <color indexed="81"/>
            <rFont val="Tahoma"/>
            <family val="2"/>
          </rPr>
          <t xml:space="preserve">  </t>
        </r>
        <r>
          <rPr>
            <sz val="9"/>
            <color indexed="81"/>
            <rFont val="Tahoma"/>
            <family val="2"/>
          </rPr>
          <t xml:space="preserve">   2        Virtual Analysis Correlated               Design analysis/detection controls have a strong detection capabilty.     </t>
        </r>
        <r>
          <rPr>
            <b/>
            <sz val="9"/>
            <color indexed="81"/>
            <rFont val="Tahoma"/>
            <family val="2"/>
          </rPr>
          <t>Very High</t>
        </r>
        <r>
          <rPr>
            <sz val="9"/>
            <color indexed="81"/>
            <rFont val="Tahoma"/>
            <family val="2"/>
          </rPr>
          <t xml:space="preserve">    , 
                                                        Virtual analysis is highly correlated with actual or                                                                                                           
                                                        expected condition prior to a design freeze.
</t>
        </r>
        <r>
          <rPr>
            <sz val="9"/>
            <color indexed="81"/>
            <rFont val="Tahoma"/>
            <family val="2"/>
          </rPr>
          <t xml:space="preserve">     1        Detection not applicable;                 Error prevention as a result of product                                                                       </t>
        </r>
        <r>
          <rPr>
            <b/>
            <sz val="9"/>
            <color indexed="81"/>
            <rFont val="Tahoma"/>
            <family val="2"/>
          </rPr>
          <t>Almost Certain</t>
        </r>
        <r>
          <rPr>
            <sz val="9"/>
            <color indexed="81"/>
            <rFont val="Tahoma"/>
            <family val="2"/>
          </rPr>
          <t xml:space="preserve">
              Failure prevention.                       Failure mode cannot occur because it is fully prevented through
</t>
        </r>
        <r>
          <rPr>
            <b/>
            <sz val="9"/>
            <color indexed="81"/>
            <rFont val="Tahoma"/>
            <family val="2"/>
          </rPr>
          <t xml:space="preserve">    </t>
        </r>
        <r>
          <rPr>
            <sz val="9"/>
            <color indexed="81"/>
            <rFont val="Tahoma"/>
            <family val="2"/>
          </rPr>
          <t xml:space="preserve">                                                   design solutions (proven design standards, best practice or 
                                                        common material).</t>
        </r>
      </text>
    </comment>
    <comment ref="M8" authorId="0" shapeId="0">
      <text>
        <r>
          <rPr>
            <b/>
            <sz val="9"/>
            <color indexed="81"/>
            <rFont val="Tahoma"/>
            <family val="2"/>
          </rPr>
          <t>SEV x OCC x DET</t>
        </r>
      </text>
    </comment>
    <comment ref="N8" authorId="0" shapeId="0">
      <text>
        <r>
          <rPr>
            <b/>
            <sz val="9"/>
            <color indexed="81"/>
            <rFont val="Tahoma"/>
            <family val="2"/>
          </rPr>
          <t xml:space="preserve">What are the actions for reducing the occurrence, or improving detection, or for identifying the root cause if it is unknown?  Prevention actions are preferable to detection actions.
</t>
        </r>
      </text>
    </comment>
    <comment ref="O8" authorId="0" shapeId="0">
      <text>
        <r>
          <rPr>
            <b/>
            <sz val="9"/>
            <color indexed="81"/>
            <rFont val="Tahoma"/>
            <family val="2"/>
          </rPr>
          <t>Enter the name of the person who is  responsible for the recommended action and the target date for completion.</t>
        </r>
      </text>
    </comment>
    <comment ref="J9" authorId="0" shapeId="0">
      <text>
        <r>
          <rPr>
            <b/>
            <sz val="9"/>
            <color indexed="81"/>
            <rFont val="Tahoma"/>
            <family val="2"/>
          </rPr>
          <t>Eliminate the cause of the mechanism of failure from occuring or reduce its occurrence.</t>
        </r>
        <r>
          <rPr>
            <sz val="9"/>
            <color indexed="81"/>
            <rFont val="Tahoma"/>
            <family val="2"/>
          </rPr>
          <t xml:space="preserve">
</t>
        </r>
      </text>
    </comment>
    <comment ref="K9" authorId="0" shapeId="0">
      <text>
        <r>
          <rPr>
            <b/>
            <sz val="9"/>
            <color indexed="81"/>
            <rFont val="Tahoma"/>
            <family val="2"/>
          </rPr>
          <t>Identify the existence of a cause, the resulting mechanism of failure either by analytical or physical methods before the item is released for production</t>
        </r>
        <r>
          <rPr>
            <sz val="9"/>
            <color indexed="81"/>
            <rFont val="Tahoma"/>
            <family val="2"/>
          </rPr>
          <t xml:space="preserve">
</t>
        </r>
      </text>
    </comment>
    <comment ref="P9" authorId="0" shapeId="0">
      <text>
        <r>
          <rPr>
            <b/>
            <sz val="9"/>
            <color indexed="81"/>
            <rFont val="Tahoma"/>
            <family val="2"/>
          </rPr>
          <t>List the completed actions that are included in the recalculated RPN.
Include the implementation date for any changes.</t>
        </r>
      </text>
    </comment>
    <comment ref="Q9" authorId="0" shapeId="0">
      <text>
        <r>
          <rPr>
            <b/>
            <sz val="9"/>
            <color indexed="81"/>
            <rFont val="Tahoma"/>
            <family val="2"/>
          </rPr>
          <t>What is the new severity based on the action applied.</t>
        </r>
      </text>
    </comment>
    <comment ref="R9" authorId="0" shapeId="0">
      <text>
        <r>
          <rPr>
            <b/>
            <sz val="9"/>
            <color indexed="81"/>
            <rFont val="Tahoma"/>
            <family val="2"/>
          </rPr>
          <t>What is  the new Occurrence numbers based on the action taken.</t>
        </r>
      </text>
    </comment>
    <comment ref="S9" authorId="0" shapeId="0">
      <text>
        <r>
          <rPr>
            <b/>
            <sz val="9"/>
            <color indexed="81"/>
            <rFont val="Tahoma"/>
            <family val="2"/>
          </rPr>
          <t>What is the new detection ranking based on the action taken.
Has the detection improved?</t>
        </r>
      </text>
    </comment>
    <comment ref="T9" authorId="0" shapeId="0">
      <text>
        <r>
          <rPr>
            <b/>
            <sz val="9"/>
            <color indexed="81"/>
            <rFont val="Tahoma"/>
            <family val="2"/>
          </rPr>
          <t>Recompute RPN after actions are complete.</t>
        </r>
      </text>
    </comment>
  </commentList>
</comments>
</file>

<file path=xl/comments2.xml><?xml version="1.0" encoding="utf-8"?>
<comments xmlns="http://schemas.openxmlformats.org/spreadsheetml/2006/main">
  <authors>
    <author>Author</author>
  </authors>
  <commentList>
    <comment ref="C4" authorId="0" shapeId="0">
      <text>
        <r>
          <rPr>
            <b/>
            <sz val="9"/>
            <color indexed="81"/>
            <rFont val="Tahoma"/>
            <family val="2"/>
          </rPr>
          <t xml:space="preserve">Broan Part Number as stated on Broan drawing </t>
        </r>
        <r>
          <rPr>
            <sz val="9"/>
            <color indexed="81"/>
            <rFont val="Tahoma"/>
            <family val="2"/>
          </rPr>
          <t xml:space="preserve">
</t>
        </r>
      </text>
    </comment>
    <comment ref="H4" authorId="0" shapeId="0">
      <text>
        <r>
          <rPr>
            <b/>
            <sz val="9"/>
            <color indexed="81"/>
            <rFont val="Tahoma"/>
            <family val="2"/>
          </rPr>
          <t>Department group or supplier name responsible for the process.</t>
        </r>
      </text>
    </comment>
    <comment ref="L4" authorId="0" shapeId="0">
      <text>
        <r>
          <rPr>
            <b/>
            <sz val="9"/>
            <color indexed="81"/>
            <rFont val="Tahoma"/>
            <family val="2"/>
          </rPr>
          <t>Insert PFD Document Number</t>
        </r>
      </text>
    </comment>
    <comment ref="C5" authorId="0" shapeId="0">
      <text>
        <r>
          <rPr>
            <b/>
            <sz val="9"/>
            <color indexed="81"/>
            <rFont val="Tahoma"/>
            <family val="2"/>
          </rPr>
          <t>Name of the System or component for which the process is being analyzed.</t>
        </r>
        <r>
          <rPr>
            <sz val="9"/>
            <color indexed="81"/>
            <rFont val="Tahoma"/>
            <family val="2"/>
          </rPr>
          <t xml:space="preserve">
</t>
        </r>
      </text>
    </comment>
    <comment ref="H5" authorId="0" shapeId="0">
      <text>
        <r>
          <rPr>
            <b/>
            <sz val="9"/>
            <color indexed="81"/>
            <rFont val="Tahoma"/>
            <family val="2"/>
          </rPr>
          <t>Phone number or email of person responsible for completing Information.</t>
        </r>
      </text>
    </comment>
    <comment ref="L5" authorId="0" shapeId="0">
      <text>
        <r>
          <rPr>
            <b/>
            <sz val="9"/>
            <color indexed="81"/>
            <rFont val="Tahoma"/>
            <family val="2"/>
          </rPr>
          <t>Company and person responsible for  preparing PFD</t>
        </r>
      </text>
    </comment>
    <comment ref="C6" authorId="0" shapeId="0">
      <text>
        <r>
          <rPr>
            <b/>
            <sz val="9"/>
            <color indexed="81"/>
            <rFont val="Tahoma"/>
            <family val="2"/>
          </rPr>
          <t>Most recent revision off of Broan Drawing</t>
        </r>
      </text>
    </comment>
    <comment ref="H6" authorId="0" shapeId="0">
      <text>
        <r>
          <rPr>
            <b/>
            <sz val="9"/>
            <color indexed="81"/>
            <rFont val="Tahoma"/>
            <family val="2"/>
          </rPr>
          <t>Enter the initial due date of the PFD which should not exceed start of production.</t>
        </r>
      </text>
    </comment>
    <comment ref="L6" authorId="0" shapeId="0">
      <text>
        <r>
          <rPr>
            <b/>
            <sz val="9"/>
            <color indexed="81"/>
            <rFont val="Tahoma"/>
            <family val="2"/>
          </rPr>
          <t>Enter the date the original PFMEA was compiled.</t>
        </r>
        <r>
          <rPr>
            <sz val="9"/>
            <color indexed="81"/>
            <rFont val="Tahoma"/>
            <family val="2"/>
          </rPr>
          <t xml:space="preserve">
</t>
        </r>
      </text>
    </comment>
    <comment ref="C7" authorId="0" shapeId="0">
      <text>
        <r>
          <rPr>
            <b/>
            <sz val="9"/>
            <color indexed="81"/>
            <rFont val="Tahoma"/>
            <family val="2"/>
          </rPr>
          <t>Identify the Core Team members for the PFD activity.</t>
        </r>
        <r>
          <rPr>
            <sz val="9"/>
            <color indexed="81"/>
            <rFont val="Tahoma"/>
            <family val="2"/>
          </rPr>
          <t xml:space="preserve">
</t>
        </r>
      </text>
    </comment>
    <comment ref="H7" authorId="0" shapeId="0">
      <text>
        <r>
          <rPr>
            <b/>
            <sz val="9"/>
            <color indexed="81"/>
            <rFont val="Tahoma"/>
            <family val="2"/>
          </rPr>
          <t>Indicate the location city and state of the Broan manufacturing facility that you are providing parts to.</t>
        </r>
      </text>
    </comment>
    <comment ref="L7" authorId="0" shapeId="0">
      <text>
        <r>
          <rPr>
            <b/>
            <sz val="9"/>
            <color indexed="81"/>
            <rFont val="Tahoma"/>
            <family val="2"/>
          </rPr>
          <t>Insert date of latest revision to PFD</t>
        </r>
      </text>
    </comment>
    <comment ref="A9" authorId="0" shapeId="0">
      <text>
        <r>
          <rPr>
            <b/>
            <sz val="9"/>
            <color indexed="81"/>
            <rFont val="Tahoma"/>
            <family val="2"/>
          </rPr>
          <t>The Process Number should correlate with the PFMEA and Control Plan.  If multiple part numbers exist (assembly) list the individual part numbers and their functions</t>
        </r>
        <r>
          <rPr>
            <sz val="9"/>
            <color indexed="81"/>
            <rFont val="Tahoma"/>
            <family val="2"/>
          </rPr>
          <t xml:space="preserve">
</t>
        </r>
      </text>
    </comment>
    <comment ref="B9" authorId="0" shapeId="0">
      <text>
        <r>
          <rPr>
            <b/>
            <sz val="9"/>
            <color indexed="81"/>
            <rFont val="Tahoma"/>
            <family val="2"/>
          </rPr>
          <t xml:space="preserve">Manufacture:   Activities that change the state of the product:  assembly, labeling, machining, etc. </t>
        </r>
        <r>
          <rPr>
            <sz val="9"/>
            <color indexed="81"/>
            <rFont val="Tahoma"/>
            <family val="2"/>
          </rPr>
          <t xml:space="preserve">
</t>
        </r>
      </text>
    </comment>
    <comment ref="C9" authorId="0" shapeId="0">
      <text>
        <r>
          <rPr>
            <b/>
            <sz val="9"/>
            <color indexed="81"/>
            <rFont val="Tahoma"/>
            <family val="2"/>
          </rPr>
          <t>Move &amp; Handle:  The movement of material between stations or stops in a process.  
Movement between stations or nests.  Hand-carried or machine indexed.
Dunnage movement between departments</t>
        </r>
        <r>
          <rPr>
            <sz val="9"/>
            <color indexed="81"/>
            <rFont val="Tahoma"/>
            <family val="2"/>
          </rPr>
          <t xml:space="preserve">
</t>
        </r>
      </text>
    </comment>
    <comment ref="D9" authorId="0" shapeId="0">
      <text>
        <r>
          <rPr>
            <b/>
            <sz val="9"/>
            <color indexed="81"/>
            <rFont val="Tahoma"/>
            <family val="2"/>
          </rPr>
          <t>Store:  The act of placing material in storage, typically dunnage.
Get:  Retrieving material from storage, typically dunnage.</t>
        </r>
        <r>
          <rPr>
            <sz val="9"/>
            <color indexed="81"/>
            <rFont val="Tahoma"/>
            <family val="2"/>
          </rPr>
          <t xml:space="preserve">
</t>
        </r>
      </text>
    </comment>
    <comment ref="E9" authorId="0" shapeId="0">
      <text>
        <r>
          <rPr>
            <b/>
            <sz val="9"/>
            <color indexed="81"/>
            <rFont val="Tahoma"/>
            <family val="2"/>
          </rPr>
          <t>Inspect:  Any process step that evaluates the product for conformance to specifications.  Visual inspection, Functional testing, Automatic gauging, etc.
A decision must be made resulting in two separate process paths (good vs bad).
The inspections can be classified by:
       A = Automatic, or machine inspected (i.e.  leak tester)
       M = Manually inspected by the operator (i.e. hand gage)
       V = Visually inspected by the operator
       Q = Quality Audit, control plan check</t>
        </r>
        <r>
          <rPr>
            <sz val="9"/>
            <color indexed="81"/>
            <rFont val="Tahoma"/>
            <family val="2"/>
          </rPr>
          <t xml:space="preserve">
</t>
        </r>
      </text>
    </comment>
    <comment ref="F11" authorId="0" shapeId="0">
      <text>
        <r>
          <rPr>
            <b/>
            <sz val="9"/>
            <color indexed="81"/>
            <rFont val="Tahoma"/>
            <family val="2"/>
          </rPr>
          <t>Document the process steps from the product's perspective.  Walk the process as a part.
Caution -  Process flow steps are not a machine sequence of operation or an operator standardized work schedule.</t>
        </r>
        <r>
          <rPr>
            <sz val="9"/>
            <color indexed="81"/>
            <rFont val="Tahoma"/>
            <family val="2"/>
          </rPr>
          <t xml:space="preserve">
</t>
        </r>
      </text>
    </comment>
    <comment ref="I11" authorId="0" shapeId="0">
      <text>
        <r>
          <rPr>
            <b/>
            <sz val="9"/>
            <color indexed="81"/>
            <rFont val="Tahoma"/>
            <family val="2"/>
          </rPr>
          <t>KPC reference and number that corresponds to the drawing. (i.e. KPC 1, KPC 2,etc)</t>
        </r>
      </text>
    </comment>
    <comment ref="J11" authorId="0" shapeId="0">
      <text>
        <r>
          <rPr>
            <b/>
            <sz val="9"/>
            <color indexed="81"/>
            <rFont val="Tahoma"/>
            <family val="2"/>
          </rPr>
          <t>What is the desired product characteristics produced by the process steps.</t>
        </r>
        <r>
          <rPr>
            <sz val="9"/>
            <color indexed="81"/>
            <rFont val="Tahoma"/>
            <family val="2"/>
          </rPr>
          <t xml:space="preserve">
</t>
        </r>
      </text>
    </comment>
    <comment ref="K11" authorId="0" shapeId="0">
      <text>
        <r>
          <rPr>
            <b/>
            <sz val="9"/>
            <color indexed="81"/>
            <rFont val="Tahoma"/>
            <family val="2"/>
          </rPr>
          <t>KCC reference and number that corresponds to the appropriate KPC (i.e. KCC 1, KCC 2, etc)</t>
        </r>
      </text>
    </comment>
    <comment ref="L11" authorId="0" shapeId="0">
      <text>
        <r>
          <rPr>
            <b/>
            <sz val="9"/>
            <color indexed="81"/>
            <rFont val="Tahoma"/>
            <family val="2"/>
          </rPr>
          <t>Process characteristics that require control to ensure the product characteristic(s) meet the specification</t>
        </r>
        <r>
          <rPr>
            <sz val="9"/>
            <color indexed="81"/>
            <rFont val="Tahoma"/>
            <family val="2"/>
          </rPr>
          <t xml:space="preserve">
</t>
        </r>
      </text>
    </comment>
  </commentList>
</comments>
</file>

<file path=xl/comments3.xml><?xml version="1.0" encoding="utf-8"?>
<comments xmlns="http://schemas.openxmlformats.org/spreadsheetml/2006/main">
  <authors>
    <author>Author</author>
  </authors>
  <commentList>
    <comment ref="C3" authorId="0" shapeId="0">
      <text>
        <r>
          <rPr>
            <b/>
            <sz val="9"/>
            <color indexed="81"/>
            <rFont val="Tahoma"/>
            <family val="2"/>
          </rPr>
          <t xml:space="preserve">Part Number as stated on Broan drawing </t>
        </r>
        <r>
          <rPr>
            <sz val="9"/>
            <color indexed="81"/>
            <rFont val="Tahoma"/>
            <family val="2"/>
          </rPr>
          <t xml:space="preserve">
</t>
        </r>
      </text>
    </comment>
    <comment ref="I3" authorId="0" shapeId="0">
      <text>
        <r>
          <rPr>
            <b/>
            <sz val="9"/>
            <color indexed="81"/>
            <rFont val="Tahoma"/>
            <family val="2"/>
          </rPr>
          <t>Department group or supplier name responsible for the process.</t>
        </r>
      </text>
    </comment>
    <comment ref="P3" authorId="0" shapeId="0">
      <text>
        <r>
          <rPr>
            <b/>
            <sz val="9"/>
            <color indexed="81"/>
            <rFont val="Tahoma"/>
            <family val="2"/>
          </rPr>
          <t xml:space="preserve">Insert PFMEA Document Number
</t>
        </r>
      </text>
    </comment>
    <comment ref="C4" authorId="0" shapeId="0">
      <text>
        <r>
          <rPr>
            <b/>
            <sz val="9"/>
            <color indexed="81"/>
            <rFont val="Tahoma"/>
            <family val="2"/>
          </rPr>
          <t>Name of the System or component for which the process is being analyzed.</t>
        </r>
        <r>
          <rPr>
            <sz val="9"/>
            <color indexed="81"/>
            <rFont val="Tahoma"/>
            <family val="2"/>
          </rPr>
          <t xml:space="preserve">
</t>
        </r>
      </text>
    </comment>
    <comment ref="I4" authorId="0" shapeId="0">
      <text>
        <r>
          <rPr>
            <b/>
            <sz val="9"/>
            <color indexed="81"/>
            <rFont val="Tahoma"/>
            <family val="2"/>
          </rPr>
          <t>Phone number or email of person responsible for completing Information.</t>
        </r>
      </text>
    </comment>
    <comment ref="P4" authorId="0" shapeId="0">
      <text>
        <r>
          <rPr>
            <b/>
            <sz val="9"/>
            <color indexed="81"/>
            <rFont val="Tahoma"/>
            <family val="2"/>
          </rPr>
          <t>Company and person responsible for  preparing PFMEA</t>
        </r>
      </text>
    </comment>
    <comment ref="C5" authorId="0" shapeId="0">
      <text>
        <r>
          <rPr>
            <b/>
            <sz val="9"/>
            <color indexed="81"/>
            <rFont val="Tahoma"/>
            <family val="2"/>
          </rPr>
          <t>Most recent revision off of Broan drawing</t>
        </r>
      </text>
    </comment>
    <comment ref="I5" authorId="0" shapeId="0">
      <text>
        <r>
          <rPr>
            <b/>
            <sz val="9"/>
            <color indexed="81"/>
            <rFont val="Tahoma"/>
            <family val="2"/>
          </rPr>
          <t>Enter the initial due date of the PFMEA which should not exceed start of production.</t>
        </r>
      </text>
    </comment>
    <comment ref="P5" authorId="0" shapeId="0">
      <text>
        <r>
          <rPr>
            <b/>
            <sz val="9"/>
            <color indexed="81"/>
            <rFont val="Tahoma"/>
            <family val="2"/>
          </rPr>
          <t>Enter the date the original PFMEA was compiled.</t>
        </r>
        <r>
          <rPr>
            <sz val="9"/>
            <color indexed="81"/>
            <rFont val="Tahoma"/>
            <family val="2"/>
          </rPr>
          <t xml:space="preserve">
</t>
        </r>
      </text>
    </comment>
    <comment ref="C6" authorId="0" shapeId="0">
      <text>
        <r>
          <rPr>
            <b/>
            <sz val="9"/>
            <color indexed="81"/>
            <rFont val="Tahoma"/>
            <family val="2"/>
          </rPr>
          <t>Identify the Core Team members for the PFMEA activity.</t>
        </r>
        <r>
          <rPr>
            <sz val="9"/>
            <color indexed="81"/>
            <rFont val="Tahoma"/>
            <family val="2"/>
          </rPr>
          <t xml:space="preserve">
</t>
        </r>
      </text>
    </comment>
    <comment ref="I6" authorId="0" shapeId="0">
      <text>
        <r>
          <rPr>
            <b/>
            <sz val="9"/>
            <color indexed="81"/>
            <rFont val="Tahoma"/>
            <family val="2"/>
          </rPr>
          <t>Indicate the location city and state of the Broan manufacturing facility that you are providing parts to.</t>
        </r>
      </text>
    </comment>
    <comment ref="P6" authorId="0" shapeId="0">
      <text>
        <r>
          <rPr>
            <b/>
            <sz val="9"/>
            <color indexed="81"/>
            <rFont val="Tahoma"/>
            <family val="2"/>
          </rPr>
          <t>Insert date of latest revision to PFMEA</t>
        </r>
      </text>
    </comment>
    <comment ref="A8" authorId="0" shapeId="0">
      <text>
        <r>
          <rPr>
            <b/>
            <sz val="9"/>
            <color indexed="81"/>
            <rFont val="Tahoma"/>
            <family val="2"/>
          </rPr>
          <t>The item number is may be referenced from the process flow diagrams and/or the  control plan.  If multiple part numbers exist (assembly) list the individual part numbers and their functions</t>
        </r>
      </text>
    </comment>
    <comment ref="B8" authorId="0" shapeId="0">
      <text>
        <r>
          <rPr>
            <b/>
            <sz val="9"/>
            <color indexed="81"/>
            <rFont val="Tahoma"/>
            <family val="2"/>
          </rPr>
          <t xml:space="preserve">List the process function that corresponds to each process step or operation being analyzed. </t>
        </r>
      </text>
    </comment>
    <comment ref="C8" authorId="0" shapeId="0">
      <text>
        <r>
          <rPr>
            <b/>
            <sz val="9"/>
            <color indexed="81"/>
            <rFont val="Tahoma"/>
            <family val="2"/>
          </rPr>
          <t>List the requirements for each process/step.  Requirements are the inputs to the process specified to meet the design intent.  There can be multiple requirements per function.</t>
        </r>
      </text>
    </comment>
    <comment ref="D8" authorId="0" shapeId="0">
      <text>
        <r>
          <rPr>
            <b/>
            <sz val="9"/>
            <color indexed="81"/>
            <rFont val="Tahoma"/>
            <family val="2"/>
          </rPr>
          <t xml:space="preserve">In what ways might the process potentially fail to meet the process requirements intent?
List each  potential failure mode. There can be multiple failure modes for each process step.
</t>
        </r>
      </text>
    </comment>
    <comment ref="E8" authorId="0" shapeId="0">
      <text>
        <r>
          <rPr>
            <b/>
            <sz val="9"/>
            <color indexed="81"/>
            <rFont val="Tahoma"/>
            <family val="2"/>
          </rPr>
          <t xml:space="preserve">What is the </t>
        </r>
        <r>
          <rPr>
            <b/>
            <sz val="9"/>
            <color indexed="81"/>
            <rFont val="Tahoma"/>
            <family val="2"/>
          </rPr>
          <t>effect</t>
        </r>
        <r>
          <rPr>
            <b/>
            <sz val="9"/>
            <color indexed="81"/>
            <rFont val="Tahoma"/>
            <family val="2"/>
          </rPr>
          <t xml:space="preserve"> of each failure mode on the outputs and/or customer requirements?
The customer could be the next operation, subsequent operations, another division or the end user.</t>
        </r>
      </text>
    </comment>
    <comment ref="F8" authorId="0" shapeId="0">
      <text>
        <r>
          <rPr>
            <sz val="9"/>
            <color indexed="81"/>
            <rFont val="Tahoma"/>
            <family val="2"/>
          </rPr>
          <t xml:space="preserve">How Severe is the Effect on the Product  SEVERITY   
</t>
        </r>
        <r>
          <rPr>
            <b/>
            <sz val="9"/>
            <color indexed="81"/>
            <rFont val="Tahoma"/>
            <family val="2"/>
          </rPr>
          <t xml:space="preserve"> EFFECT                                                      SEVERITY OF EFFECT ON PRODUCT                                                          RANK                                    EFFECT                                             SEVERITY OF EFFECT ON THE PROCESS                       </t>
        </r>
        <r>
          <rPr>
            <sz val="9"/>
            <color indexed="81"/>
            <rFont val="Tahoma"/>
            <family val="2"/>
          </rPr>
          <t xml:space="preserve">
Failure to meet safety                           Potential failure mode affects safe product operation                                       </t>
        </r>
        <r>
          <rPr>
            <b/>
            <sz val="9"/>
            <color indexed="81"/>
            <rFont val="Tahoma"/>
            <family val="2"/>
          </rPr>
          <t xml:space="preserve">10 </t>
        </r>
        <r>
          <rPr>
            <sz val="9"/>
            <color indexed="81"/>
            <rFont val="Tahoma"/>
            <family val="2"/>
          </rPr>
          <t xml:space="preserve">                         Failure to meet Safety                 May endanger operator (machine/assembly) without warning
and/or regulatory                                  and/or involves noncompliance with regulatory standards.                                                                                                            Safety and/or regulatory
requirements                                                                                                                                                                                                                              requirments.
                                                        Potential failure mode affects safe product operation                                       </t>
        </r>
        <r>
          <rPr>
            <b/>
            <sz val="9"/>
            <color indexed="81"/>
            <rFont val="Tahoma"/>
            <family val="2"/>
          </rPr>
          <t xml:space="preserve"> 9</t>
        </r>
        <r>
          <rPr>
            <sz val="9"/>
            <color indexed="81"/>
            <rFont val="Tahoma"/>
            <family val="2"/>
          </rPr>
          <t xml:space="preserve">                                                                        May endanger operator(machine/assembly) without warning
                                                        and/or involves noncompliance with regulatory standards  
Loss or degradation                              Loss of primary function (product inoperable,  does not                                    </t>
        </r>
        <r>
          <rPr>
            <b/>
            <sz val="9"/>
            <color indexed="81"/>
            <rFont val="Tahoma"/>
            <family val="2"/>
          </rPr>
          <t xml:space="preserve"> 8 </t>
        </r>
        <r>
          <rPr>
            <sz val="9"/>
            <color indexed="81"/>
            <rFont val="Tahoma"/>
            <family val="2"/>
          </rPr>
          <t xml:space="preserve">                         Major Disruption                         100% of product may have to be scrapped. Line shutdown
of primary function                               affect safe prodyct operation).                                                                                                                                               or stop shipment.
                                                       Degradation of primary function (product inoperable,                                         </t>
        </r>
        <r>
          <rPr>
            <b/>
            <sz val="9"/>
            <color indexed="81"/>
            <rFont val="Tahoma"/>
            <family val="2"/>
          </rPr>
          <t xml:space="preserve">7 </t>
        </r>
        <r>
          <rPr>
            <sz val="9"/>
            <color indexed="81"/>
            <rFont val="Tahoma"/>
            <family val="2"/>
          </rPr>
          <t xml:space="preserve">                         Significant Disruption                     A portion of production run may have to be scrapped. Deviation
                                                       but at a reduced level of performance.)                                                                                                                                     from primary process including decreased line speed or added
                                                                                                                                                                                                                                                manpower.
Loss or degradtion                               Loss of secondary function(product operable, but                                            </t>
        </r>
        <r>
          <rPr>
            <b/>
            <sz val="9"/>
            <color indexed="81"/>
            <rFont val="Tahoma"/>
            <family val="2"/>
          </rPr>
          <t xml:space="preserve"> 6 </t>
        </r>
        <r>
          <rPr>
            <sz val="9"/>
            <color indexed="81"/>
            <rFont val="Tahoma"/>
            <family val="2"/>
          </rPr>
          <t xml:space="preserve">                          Moderate Disruption                     100% of production run may have to be reworked off line and 
of secondary function                           comfort/convience functions at a reduced level of performance.                                                                                                     accepted.
                                                       Degradation of secondary function (product inoperable, but                                </t>
        </r>
        <r>
          <rPr>
            <b/>
            <sz val="9"/>
            <color indexed="81"/>
            <rFont val="Tahoma"/>
            <family val="2"/>
          </rPr>
          <t xml:space="preserve">5 </t>
        </r>
        <r>
          <rPr>
            <sz val="9"/>
            <color indexed="81"/>
            <rFont val="Tahoma"/>
            <family val="2"/>
          </rPr>
          <t xml:space="preserve">                                                                        A portion of the production run may have to be reworked           
                                                       comfort/convience functions at a reducted level.                                                                                                                         offline and accepted.
Annoyance                                         Appearance, noise or minor issue, product operable, item does                          </t>
        </r>
        <r>
          <rPr>
            <b/>
            <sz val="9"/>
            <color indexed="81"/>
            <rFont val="Tahoma"/>
            <family val="2"/>
          </rPr>
          <t xml:space="preserve">4   </t>
        </r>
        <r>
          <rPr>
            <sz val="9"/>
            <color indexed="81"/>
            <rFont val="Tahoma"/>
            <family val="2"/>
          </rPr>
          <t xml:space="preserve">                                                                       100% of production run may have to be reworked in station
                                                        not conform and noticed by most customers (&gt;75%)                                                                                                                 before it is processed.
                                                       Appearance, noise or minor issue, product does not conform,                            </t>
        </r>
        <r>
          <rPr>
            <b/>
            <sz val="9"/>
            <color indexed="81"/>
            <rFont val="Tahoma"/>
            <family val="2"/>
          </rPr>
          <t>3</t>
        </r>
        <r>
          <rPr>
            <sz val="9"/>
            <color indexed="81"/>
            <rFont val="Tahoma"/>
            <family val="2"/>
          </rPr>
          <t xml:space="preserve">                                                                         A portion of the production run may have to be reworked
                                                       and noticed by many customers (50%).                                                                                                                                   in station before it is processed.
                                                       Appearance, noise or minor issue, product does not conform                            </t>
        </r>
        <r>
          <rPr>
            <b/>
            <sz val="9"/>
            <color indexed="81"/>
            <rFont val="Tahoma"/>
            <family val="2"/>
          </rPr>
          <t xml:space="preserve">  2  </t>
        </r>
        <r>
          <rPr>
            <sz val="9"/>
            <color indexed="81"/>
            <rFont val="Tahoma"/>
            <family val="2"/>
          </rPr>
          <t xml:space="preserve">                            Minor Disruption                       Slight inconvenience to process, operation or operator            
                                                       and noticed by many customers (&lt;25%).
No effect                                           No discernable effect                                                                                </t>
        </r>
        <r>
          <rPr>
            <b/>
            <sz val="9"/>
            <color indexed="81"/>
            <rFont val="Tahoma"/>
            <family val="2"/>
          </rPr>
          <t xml:space="preserve"> 1</t>
        </r>
        <r>
          <rPr>
            <sz val="9"/>
            <color indexed="81"/>
            <rFont val="Tahoma"/>
            <family val="2"/>
          </rPr>
          <t xml:space="preserve">                              No Effect                                No discernible effect</t>
        </r>
      </text>
    </comment>
    <comment ref="G8" authorId="0" shapeId="0">
      <text>
        <r>
          <rPr>
            <b/>
            <sz val="9"/>
            <color indexed="81"/>
            <rFont val="Tahoma"/>
            <family val="2"/>
          </rPr>
          <t>How Severe is the effect to the customer?
Identified product or process characteristics!</t>
        </r>
      </text>
    </comment>
    <comment ref="H8" authorId="0" shapeId="0">
      <text>
        <r>
          <rPr>
            <b/>
            <sz val="9"/>
            <color indexed="81"/>
            <rFont val="Tahoma"/>
            <family val="2"/>
          </rPr>
          <t>How can the failure occur?
Describe in terms of something that can be corrected or controlled.  Be specific.  Try identify the causes that directly impacts the failure mode, i.e., root causes.</t>
        </r>
      </text>
    </comment>
    <comment ref="I8" authorId="0" shapeId="0">
      <text>
        <r>
          <rPr>
            <b/>
            <sz val="9"/>
            <color indexed="81"/>
            <rFont val="Tahoma"/>
            <family val="2"/>
          </rPr>
          <t xml:space="preserve">How often does the cause or failure mode occur?
RATING    LIKELIHOOD OF OCCURRENCE                               LABEL            
</t>
        </r>
        <r>
          <rPr>
            <sz val="9"/>
            <color indexed="81"/>
            <rFont val="Tahoma"/>
            <family val="2"/>
          </rPr>
          <t xml:space="preserve">10             ≥ 100 per thousand pieces                                VERY HIGH
 9              ≥ 50 per thousand pieces                                 HIGH  
 8              ≥ 20 per thousand pieces                                 HIGH
 7              ≥ 10 per thousand pieces                                 HIGH
 6              ≥  2 per thousand pieces                                  MODERATE
 5              ≥ .5 per thousand pieces                                  MODERATE       
 4              ≥ .1 per thousand pieces                                  MODERATE
 3              ≥ .01 per thousand pieces                                 LOW
 2              ≥ .001 per thousand pieces                               LOW 
 1          Failure is elimenated through preventative control </t>
        </r>
        <r>
          <rPr>
            <b/>
            <sz val="9"/>
            <color indexed="81"/>
            <rFont val="Tahoma"/>
            <family val="2"/>
          </rPr>
          <t xml:space="preserve">        </t>
        </r>
        <r>
          <rPr>
            <sz val="9"/>
            <color indexed="81"/>
            <rFont val="Tahoma"/>
            <family val="2"/>
          </rPr>
          <t>VERY LOW</t>
        </r>
      </text>
    </comment>
    <comment ref="J8" authorId="0" shapeId="0">
      <text>
        <r>
          <rPr>
            <b/>
            <sz val="9"/>
            <color indexed="81"/>
            <rFont val="Tahoma"/>
            <family val="2"/>
          </rPr>
          <t>What are the existing controls and procedures (inspection and test) that either prevent failure mode from occurring or detect the failure should it occur? 
The preferred approach is always prevention!</t>
        </r>
      </text>
    </comment>
    <comment ref="L8" authorId="0" shapeId="0">
      <text>
        <r>
          <rPr>
            <b/>
            <sz val="9"/>
            <color indexed="81"/>
            <rFont val="Tahoma"/>
            <family val="2"/>
          </rPr>
          <t xml:space="preserve">How well can you detect cause or failure mode?
</t>
        </r>
        <r>
          <rPr>
            <sz val="9"/>
            <color indexed="81"/>
            <rFont val="Tahoma"/>
            <family val="2"/>
          </rPr>
          <t xml:space="preserve">
</t>
        </r>
        <r>
          <rPr>
            <b/>
            <sz val="9"/>
            <color indexed="81"/>
            <rFont val="Tahoma"/>
            <family val="2"/>
          </rPr>
          <t xml:space="preserve">RATING      CRITERIA                                                  Suggested Detection Methods                           Detection                              Types   
    </t>
        </r>
        <r>
          <rPr>
            <sz val="9"/>
            <color indexed="81"/>
            <rFont val="Tahoma"/>
            <family val="2"/>
          </rPr>
          <t>10        No Detection Opportunity                        Cannot detect or is not checked</t>
        </r>
        <r>
          <rPr>
            <b/>
            <sz val="9"/>
            <color indexed="81"/>
            <rFont val="Tahoma"/>
            <family val="2"/>
          </rPr>
          <t xml:space="preserve">                               </t>
        </r>
        <r>
          <rPr>
            <sz val="9"/>
            <color indexed="81"/>
            <rFont val="Tahoma"/>
            <family val="2"/>
          </rPr>
          <t>ALMOST IMPOSSIBLE         Manual 
     9        Not likely to detect at any stage.              Error not easily detected indirect                         VERY REMOTE                  Manual                      
                                                                       or random checks.
     8        Problem detection post processing            Detection by visual/tactile/audible means.              REMOTE                          Manual 
     7        Problem Detection at Source                    Attribute Gauging/Post Processing-or Visual            VERY LOW                      Manual
     6        Problem Detection Post Processing            Control is achieved with charting (SPC)                  LOW                              Gauging,Manual
     5        Problem Detection at Source                    Detection is based on 100% gauging on set up      MODERATE                     Gauging
                                                                        Performed on set-up of first piece check up   
     4        Problem Detection at Post Processing         Detection Post Processing that will lock                 MODERATELY HIGH          Error Proof,Gauging
                                                                        part from further processing
     3        Pronblem Detection at Source                   Error detection in station or in                            HIGH                              Error Proof, Gauging
                                                                        will detect error and prevent processing
     2        Error Detection Problem Prevention            Detection in station by  controls                         VERY HIGH                     Error Proof, 
                                                                        that will prevent part from being made
     1        Detection not applicable;                         Error prevention as a result of product                 ALMOST CERTAIN</t>
        </r>
        <r>
          <rPr>
            <b/>
            <sz val="9"/>
            <color indexed="81"/>
            <rFont val="Tahoma"/>
            <family val="2"/>
          </rPr>
          <t xml:space="preserve">               </t>
        </r>
        <r>
          <rPr>
            <sz val="9"/>
            <color indexed="81"/>
            <rFont val="Tahoma"/>
            <family val="2"/>
          </rPr>
          <t xml:space="preserve">Error Proof 
                                                                       design. Item has been error proofed.         </t>
        </r>
      </text>
    </comment>
    <comment ref="M8" authorId="0" shapeId="0">
      <text>
        <r>
          <rPr>
            <b/>
            <sz val="9"/>
            <color indexed="81"/>
            <rFont val="Tahoma"/>
            <family val="2"/>
          </rPr>
          <t>SEV x OCC x DET</t>
        </r>
      </text>
    </comment>
    <comment ref="N8" authorId="0" shapeId="0">
      <text>
        <r>
          <rPr>
            <b/>
            <sz val="9"/>
            <color indexed="81"/>
            <rFont val="Tahoma"/>
            <family val="2"/>
          </rPr>
          <t xml:space="preserve">What are the actions for reducing the occurrence, or improving detection, or for identifying the root cause if it is unknown?  Should have actions only on high RPN's or easy fixes.
</t>
        </r>
      </text>
    </comment>
    <comment ref="O8" authorId="0" shapeId="0">
      <text>
        <r>
          <rPr>
            <b/>
            <sz val="9"/>
            <color indexed="81"/>
            <rFont val="Tahoma"/>
            <family val="2"/>
          </rPr>
          <t>Who is responsible for the recommended action? What is the target completion date.</t>
        </r>
      </text>
    </comment>
    <comment ref="J9" authorId="0" shapeId="0">
      <text>
        <r>
          <rPr>
            <b/>
            <sz val="9"/>
            <color indexed="81"/>
            <rFont val="Tahoma"/>
            <family val="2"/>
          </rPr>
          <t>List the methods used that eliminate or prevent the cause of failure.</t>
        </r>
        <r>
          <rPr>
            <sz val="9"/>
            <color indexed="81"/>
            <rFont val="Tahoma"/>
            <family val="2"/>
          </rPr>
          <t xml:space="preserve">
</t>
        </r>
      </text>
    </comment>
    <comment ref="K9" authorId="0" shapeId="0">
      <text>
        <r>
          <rPr>
            <b/>
            <sz val="9"/>
            <color indexed="81"/>
            <rFont val="Tahoma"/>
            <family val="2"/>
          </rPr>
          <t>List the methods of detection control that identifythe cause of  process failure leading to corrective actions.</t>
        </r>
        <r>
          <rPr>
            <sz val="9"/>
            <color indexed="81"/>
            <rFont val="Tahoma"/>
            <family val="2"/>
          </rPr>
          <t xml:space="preserve">
</t>
        </r>
      </text>
    </comment>
    <comment ref="P9" authorId="0" shapeId="0">
      <text>
        <r>
          <rPr>
            <b/>
            <sz val="9"/>
            <color indexed="81"/>
            <rFont val="Tahoma"/>
            <family val="2"/>
          </rPr>
          <t>List the completed actions that are included in the recalculated RPN.
Include the implementation date for any changes.</t>
        </r>
      </text>
    </comment>
    <comment ref="Q9" authorId="0" shapeId="0">
      <text>
        <r>
          <rPr>
            <b/>
            <sz val="9"/>
            <color indexed="81"/>
            <rFont val="Tahoma"/>
            <family val="2"/>
          </rPr>
          <t>What is the new severity based on the action applied.</t>
        </r>
      </text>
    </comment>
    <comment ref="R9" authorId="0" shapeId="0">
      <text>
        <r>
          <rPr>
            <b/>
            <sz val="9"/>
            <color indexed="81"/>
            <rFont val="Tahoma"/>
            <family val="2"/>
          </rPr>
          <t>What is  the new Occurrence numbers based on the action taken.</t>
        </r>
      </text>
    </comment>
    <comment ref="S9" authorId="0" shapeId="0">
      <text>
        <r>
          <rPr>
            <b/>
            <sz val="9"/>
            <color indexed="81"/>
            <rFont val="Tahoma"/>
            <family val="2"/>
          </rPr>
          <t>What is the new detection ranking based on the action taken.
Has the detection improved?</t>
        </r>
      </text>
    </comment>
    <comment ref="T9" authorId="0" shapeId="0">
      <text>
        <r>
          <rPr>
            <b/>
            <sz val="9"/>
            <color indexed="81"/>
            <rFont val="Tahoma"/>
            <family val="2"/>
          </rPr>
          <t>Recompute RPN after actions are complete.</t>
        </r>
      </text>
    </comment>
  </commentList>
</comments>
</file>

<file path=xl/comments4.xml><?xml version="1.0" encoding="utf-8"?>
<comments xmlns="http://schemas.openxmlformats.org/spreadsheetml/2006/main">
  <authors>
    <author>Author</author>
  </authors>
  <commentList>
    <comment ref="C3" authorId="0" shapeId="0">
      <text>
        <r>
          <rPr>
            <b/>
            <sz val="9"/>
            <color indexed="81"/>
            <rFont val="Tahoma"/>
            <family val="2"/>
          </rPr>
          <t xml:space="preserve">Part Number as stated on Broan drawing </t>
        </r>
        <r>
          <rPr>
            <sz val="9"/>
            <color indexed="81"/>
            <rFont val="Tahoma"/>
            <family val="2"/>
          </rPr>
          <t xml:space="preserve">
</t>
        </r>
      </text>
    </comment>
    <comment ref="H3" authorId="0" shapeId="0">
      <text>
        <r>
          <rPr>
            <b/>
            <sz val="9"/>
            <color indexed="81"/>
            <rFont val="Tahoma"/>
            <family val="2"/>
          </rPr>
          <t>Department group or supplier name responsible for the process.</t>
        </r>
      </text>
    </comment>
    <comment ref="M3" authorId="0" shapeId="0">
      <text>
        <r>
          <rPr>
            <b/>
            <sz val="9"/>
            <color indexed="81"/>
            <rFont val="Tahoma"/>
            <family val="2"/>
          </rPr>
          <t xml:space="preserve">Insert Control Plan Document Number
</t>
        </r>
      </text>
    </comment>
    <comment ref="C4" authorId="0" shapeId="0">
      <text>
        <r>
          <rPr>
            <b/>
            <sz val="9"/>
            <color indexed="81"/>
            <rFont val="Tahoma"/>
            <family val="2"/>
          </rPr>
          <t>Name of the System or component for which the process is being analyzed.</t>
        </r>
        <r>
          <rPr>
            <sz val="9"/>
            <color indexed="81"/>
            <rFont val="Tahoma"/>
            <family val="2"/>
          </rPr>
          <t xml:space="preserve">
</t>
        </r>
      </text>
    </comment>
    <comment ref="H4" authorId="0" shapeId="0">
      <text>
        <r>
          <rPr>
            <b/>
            <sz val="9"/>
            <color indexed="81"/>
            <rFont val="Tahoma"/>
            <family val="2"/>
          </rPr>
          <t>Phone number or email of person responsible for completing Information.</t>
        </r>
      </text>
    </comment>
    <comment ref="M4" authorId="0" shapeId="0">
      <text>
        <r>
          <rPr>
            <b/>
            <sz val="9"/>
            <color indexed="81"/>
            <rFont val="Tahoma"/>
            <family val="2"/>
          </rPr>
          <t>Company and person responsible for  preparing Control Plan</t>
        </r>
      </text>
    </comment>
    <comment ref="C5" authorId="0" shapeId="0">
      <text>
        <r>
          <rPr>
            <b/>
            <sz val="9"/>
            <color indexed="81"/>
            <rFont val="Tahoma"/>
            <family val="2"/>
          </rPr>
          <t>Most recent revision off of Broan drawing</t>
        </r>
      </text>
    </comment>
    <comment ref="H5" authorId="0" shapeId="0">
      <text>
        <r>
          <rPr>
            <b/>
            <sz val="9"/>
            <color indexed="81"/>
            <rFont val="Tahoma"/>
            <family val="2"/>
          </rPr>
          <t>Enter the initial due date of the Control Plan which should not exceed start of production.</t>
        </r>
      </text>
    </comment>
    <comment ref="M5" authorId="0" shapeId="0">
      <text>
        <r>
          <rPr>
            <b/>
            <sz val="9"/>
            <color indexed="81"/>
            <rFont val="Tahoma"/>
            <family val="2"/>
          </rPr>
          <t>Enter the date the original Control Plan was compiled.</t>
        </r>
      </text>
    </comment>
    <comment ref="C6" authorId="0" shapeId="0">
      <text>
        <r>
          <rPr>
            <b/>
            <sz val="9"/>
            <color indexed="81"/>
            <rFont val="Tahoma"/>
            <family val="2"/>
          </rPr>
          <t>Identify the Core Team members for the Control Plan activity.</t>
        </r>
        <r>
          <rPr>
            <sz val="9"/>
            <color indexed="81"/>
            <rFont val="Tahoma"/>
            <family val="2"/>
          </rPr>
          <t xml:space="preserve">
</t>
        </r>
      </text>
    </comment>
    <comment ref="H6" authorId="0" shapeId="0">
      <text>
        <r>
          <rPr>
            <b/>
            <sz val="9"/>
            <color indexed="81"/>
            <rFont val="Tahoma"/>
            <family val="2"/>
          </rPr>
          <t>Indicate the location city and state of the Broan manufacturing facility that you are providing parts to.</t>
        </r>
      </text>
    </comment>
    <comment ref="M6" authorId="0" shapeId="0">
      <text>
        <r>
          <rPr>
            <b/>
            <sz val="9"/>
            <color indexed="81"/>
            <rFont val="Tahoma"/>
            <family val="2"/>
          </rPr>
          <t>Insert date of latest revision to Control Plan</t>
        </r>
      </text>
    </comment>
    <comment ref="A8" authorId="0" shapeId="0">
      <text>
        <r>
          <rPr>
            <b/>
            <sz val="9"/>
            <color indexed="81"/>
            <rFont val="Tahoma"/>
            <family val="2"/>
          </rPr>
          <t>The item number is usually referenced from the process flow chart.  If multiple part numbers exist (assembly) list the individual part numbers and their processes accordingly.</t>
        </r>
      </text>
    </comment>
    <comment ref="B8" authorId="0" shapeId="0">
      <text>
        <r>
          <rPr>
            <b/>
            <sz val="9"/>
            <color indexed="81"/>
            <rFont val="Tahoma"/>
            <family val="2"/>
          </rPr>
          <t xml:space="preserve">All steps in the manufacturing of a system, subsystem or component are described. Identify the process/operation that best describes the activity on each line. 
</t>
        </r>
      </text>
    </comment>
    <comment ref="C8" authorId="0" shapeId="0">
      <text>
        <r>
          <rPr>
            <b/>
            <sz val="9"/>
            <color indexed="81"/>
            <rFont val="Tahoma"/>
            <family val="2"/>
          </rPr>
          <t>For each operation that is described, identify the processing equipment, machine, device, jig or other tool for manufacturing as appropriate.</t>
        </r>
        <r>
          <rPr>
            <sz val="9"/>
            <color indexed="81"/>
            <rFont val="Tahoma"/>
            <family val="2"/>
          </rPr>
          <t xml:space="preserve">
</t>
        </r>
      </text>
    </comment>
    <comment ref="D8" authorId="0" shapeId="0">
      <text>
        <r>
          <rPr>
            <b/>
            <sz val="9"/>
            <color indexed="81"/>
            <rFont val="Tahoma"/>
            <family val="2"/>
          </rPr>
          <t>A distinguishing feature, dimension or property of a process or it's output on which variable or attribute data can be collected.</t>
        </r>
      </text>
    </comment>
    <comment ref="G8" authorId="0" shapeId="0">
      <text>
        <r>
          <rPr>
            <b/>
            <sz val="9"/>
            <color indexed="81"/>
            <rFont val="Tahoma"/>
            <family val="2"/>
          </rPr>
          <t>Use the appropriate characteristic as defined by Broan.</t>
        </r>
      </text>
    </comment>
    <comment ref="H8" authorId="0" shapeId="0">
      <text>
        <r>
          <rPr>
            <b/>
            <sz val="9"/>
            <color indexed="81"/>
            <rFont val="Tahoma"/>
            <family val="2"/>
          </rPr>
          <t>Systematic plan for controlling a process.</t>
        </r>
      </text>
    </comment>
    <comment ref="L8" authorId="0" shapeId="0">
      <text>
        <r>
          <rPr>
            <b/>
            <sz val="9"/>
            <color indexed="81"/>
            <rFont val="Tahoma"/>
            <family val="2"/>
          </rPr>
          <t>Brief description of how the operation will be controlled, including procedure numbers where applicable.   Should be based on effective analysis of the process. Various methods can be used from additional inspection to SPC or error proofing. The method of control should be clinically evaluated for effectiveness of process control.</t>
        </r>
      </text>
    </comment>
    <comment ref="M8" authorId="0" shapeId="0">
      <text>
        <r>
          <rPr>
            <b/>
            <sz val="9"/>
            <color indexed="81"/>
            <rFont val="Tahoma"/>
            <family val="2"/>
          </rPr>
          <t>The reaction plan specifies the corrective actions necessary to avoid producing nonconforming products or operating out of control. The actions should normally be the responsibility of the people closest to the process.</t>
        </r>
      </text>
    </comment>
    <comment ref="H9" authorId="0" shapeId="0">
      <text>
        <r>
          <rPr>
            <b/>
            <sz val="9"/>
            <color indexed="81"/>
            <rFont val="Tahoma"/>
            <family val="2"/>
          </rPr>
          <t>Specification/tolerance may be obtained from various engineering documents such as drawings, specifications etc..</t>
        </r>
      </text>
    </comment>
    <comment ref="I9" authorId="0" shapeId="0">
      <text>
        <r>
          <rPr>
            <b/>
            <sz val="9"/>
            <color indexed="81"/>
            <rFont val="Tahoma"/>
            <family val="2"/>
          </rPr>
          <t xml:space="preserve">Measurement system being used to check the specification or tolerance. This could include gages, fixtures, tools and or test equipment required to measure the part/process/manufacturing equipment. A measurement system analysis should be done to ensure control of monitoring and measuring devices prior to relying on a measurement system.
</t>
        </r>
      </text>
    </comment>
    <comment ref="J9" authorId="0" shapeId="0">
      <text>
        <r>
          <rPr>
            <b/>
            <sz val="9"/>
            <color indexed="81"/>
            <rFont val="Tahoma"/>
            <family val="2"/>
          </rPr>
          <t xml:space="preserve">When sampling is required list the corresponding sample size and frequency.
</t>
        </r>
      </text>
    </comment>
    <comment ref="D10" authorId="0" shapeId="0">
      <text>
        <r>
          <rPr>
            <b/>
            <sz val="9"/>
            <color indexed="81"/>
            <rFont val="Tahoma"/>
            <family val="2"/>
          </rPr>
          <t>Cross reference number from all applicable documents such as FMEAS, process flows etc..</t>
        </r>
      </text>
    </comment>
    <comment ref="E10" authorId="0" shapeId="0">
      <text>
        <r>
          <rPr>
            <b/>
            <sz val="9"/>
            <color indexed="81"/>
            <rFont val="Tahoma"/>
            <family val="2"/>
          </rPr>
          <t xml:space="preserve">Product characteristics are the features or properties of a part that are described on the drawings or other primary engineering information. The Core Team should identify the special Product Characteristics from all sources.  All special characteristics should be listed on the Control Plan.  </t>
        </r>
      </text>
    </comment>
    <comment ref="F10" authorId="0" shapeId="0">
      <text>
        <r>
          <rPr>
            <b/>
            <sz val="9"/>
            <color indexed="81"/>
            <rFont val="Tahoma"/>
            <family val="2"/>
          </rPr>
          <t>Process Characteristics are the process variables that have a cause and effect relationship with the identified Product Characteristic. A Process Characteristic can only be measured at the time it occurs.  The Core Team should identify Process Characteristics for which variation must be controlled to minimize variation.  There could be one or more Process Characteristics listed for each Product Characteristic.  In some processes one Process Characteristic may affect several Product Characteristics.</t>
        </r>
      </text>
    </comment>
  </commentList>
</comments>
</file>

<file path=xl/comments5.xml><?xml version="1.0" encoding="utf-8"?>
<comments xmlns="http://schemas.openxmlformats.org/spreadsheetml/2006/main">
  <authors>
    <author>Author</author>
  </authors>
  <commentList>
    <comment ref="B14" authorId="0" shapeId="0">
      <text>
        <r>
          <rPr>
            <b/>
            <sz val="9"/>
            <color indexed="81"/>
            <rFont val="Tahoma"/>
            <family val="2"/>
          </rPr>
          <t xml:space="preserve">Item Number
</t>
        </r>
        <r>
          <rPr>
            <sz val="9"/>
            <color indexed="81"/>
            <rFont val="Tahoma"/>
            <family val="2"/>
          </rPr>
          <t xml:space="preserve">Should reflect ballooned drawing found on tab 1.
</t>
        </r>
      </text>
    </comment>
    <comment ref="C14" authorId="0" shapeId="0">
      <text>
        <r>
          <rPr>
            <b/>
            <sz val="9"/>
            <color indexed="81"/>
            <rFont val="Tahoma"/>
            <family val="2"/>
          </rPr>
          <t xml:space="preserve">Characteristic / Specification 
</t>
        </r>
        <r>
          <rPr>
            <sz val="9"/>
            <color indexed="81"/>
            <rFont val="Tahoma"/>
            <family val="2"/>
          </rPr>
          <t xml:space="preserve">Limited to non-nominal specifications.
</t>
        </r>
      </text>
    </comment>
    <comment ref="D14" authorId="0" shapeId="0">
      <text>
        <r>
          <rPr>
            <b/>
            <sz val="9"/>
            <color indexed="81"/>
            <rFont val="Tahoma"/>
            <family val="2"/>
          </rPr>
          <t>Nominal Specification</t>
        </r>
        <r>
          <rPr>
            <sz val="9"/>
            <color indexed="81"/>
            <rFont val="Tahoma"/>
            <family val="2"/>
          </rPr>
          <t xml:space="preserve">
Example: 1.000
Note: Do not add " or ' after nominal specification.
</t>
        </r>
      </text>
    </comment>
    <comment ref="E14" authorId="0" shapeId="0">
      <text>
        <r>
          <rPr>
            <b/>
            <sz val="9"/>
            <color indexed="81"/>
            <rFont val="Tahoma"/>
            <family val="2"/>
          </rPr>
          <t xml:space="preserve">Upper Tolerance
</t>
        </r>
        <r>
          <rPr>
            <sz val="9"/>
            <color indexed="81"/>
            <rFont val="Tahoma"/>
            <family val="2"/>
          </rPr>
          <t>Add only tolerance per design records found on tab 1. This form will calculate min and max.</t>
        </r>
      </text>
    </comment>
    <comment ref="F14" authorId="0" shapeId="0">
      <text>
        <r>
          <rPr>
            <b/>
            <sz val="9"/>
            <color indexed="81"/>
            <rFont val="Tahoma"/>
            <family val="2"/>
          </rPr>
          <t xml:space="preserve">Lower Tolerance
</t>
        </r>
        <r>
          <rPr>
            <sz val="9"/>
            <color indexed="81"/>
            <rFont val="Tahoma"/>
            <family val="2"/>
          </rPr>
          <t xml:space="preserve">Add only tolerance per design records found on tab 1. This form will calculate min and max.
</t>
        </r>
      </text>
    </comment>
    <comment ref="G14" authorId="0" shapeId="0">
      <text>
        <r>
          <rPr>
            <b/>
            <sz val="9"/>
            <color indexed="81"/>
            <rFont val="Tahoma"/>
            <family val="2"/>
          </rPr>
          <t xml:space="preserve">Class
</t>
        </r>
        <r>
          <rPr>
            <sz val="9"/>
            <color indexed="81"/>
            <rFont val="Tahoma"/>
            <family val="2"/>
          </rPr>
          <t xml:space="preserve">CTQ / Major to be called out as per design record indicates.
</t>
        </r>
      </text>
    </comment>
    <comment ref="H14" authorId="0" shapeId="0">
      <text>
        <r>
          <rPr>
            <b/>
            <sz val="9"/>
            <color indexed="81"/>
            <rFont val="Tahoma"/>
            <family val="2"/>
          </rPr>
          <t>Results</t>
        </r>
        <r>
          <rPr>
            <sz val="9"/>
            <color indexed="81"/>
            <rFont val="Tahoma"/>
            <family val="2"/>
          </rPr>
          <t xml:space="preserve">
Dimensionally laid-out results to appear in 1-5.
</t>
        </r>
      </text>
    </comment>
    <comment ref="O14" authorId="0" shapeId="0">
      <text>
        <r>
          <rPr>
            <b/>
            <sz val="9"/>
            <color indexed="81"/>
            <rFont val="Tahoma"/>
            <family val="2"/>
          </rPr>
          <t xml:space="preserve">Min
</t>
        </r>
        <r>
          <rPr>
            <sz val="9"/>
            <color indexed="81"/>
            <rFont val="Tahoma"/>
            <family val="2"/>
          </rPr>
          <t>Maximum nominal results recorded in 1-5.</t>
        </r>
      </text>
    </comment>
    <comment ref="P14" authorId="0" shapeId="0">
      <text>
        <r>
          <rPr>
            <b/>
            <sz val="9"/>
            <color indexed="81"/>
            <rFont val="Tahoma"/>
            <family val="2"/>
          </rPr>
          <t xml:space="preserve">Max
</t>
        </r>
        <r>
          <rPr>
            <sz val="9"/>
            <color indexed="81"/>
            <rFont val="Tahoma"/>
            <family val="2"/>
          </rPr>
          <t>Maximum nominal results recorded in 1-5.</t>
        </r>
      </text>
    </comment>
    <comment ref="Q14" authorId="0" shapeId="0">
      <text>
        <r>
          <rPr>
            <b/>
            <sz val="9"/>
            <color indexed="81"/>
            <rFont val="Tahoma"/>
            <family val="2"/>
          </rPr>
          <t xml:space="preserve">Results
</t>
        </r>
        <r>
          <rPr>
            <sz val="9"/>
            <color indexed="81"/>
            <rFont val="Tahoma"/>
            <family val="2"/>
          </rPr>
          <t xml:space="preserve">Calculated based on results, can't be modified for passing results.
</t>
        </r>
      </text>
    </comment>
    <comment ref="R14" authorId="0" shapeId="0">
      <text>
        <r>
          <rPr>
            <b/>
            <sz val="9"/>
            <color indexed="81"/>
            <rFont val="Tahoma"/>
            <family val="2"/>
          </rPr>
          <t xml:space="preserve">Comments
</t>
        </r>
        <r>
          <rPr>
            <sz val="9"/>
            <color indexed="81"/>
            <rFont val="Tahoma"/>
            <family val="2"/>
          </rPr>
          <t>Use for notes on FAILING Results or issues / concerns.</t>
        </r>
      </text>
    </comment>
    <comment ref="S14" authorId="0" shapeId="0">
      <text>
        <r>
          <rPr>
            <b/>
            <sz val="9"/>
            <color indexed="81"/>
            <rFont val="Tahoma"/>
            <family val="2"/>
          </rPr>
          <t xml:space="preserve">Inspection Method
</t>
        </r>
        <r>
          <rPr>
            <sz val="9"/>
            <color indexed="81"/>
            <rFont val="Tahoma"/>
            <family val="2"/>
          </rPr>
          <t xml:space="preserve">Tools or method used for results 1-5.
Example: Caliper
</t>
        </r>
      </text>
    </comment>
    <comment ref="T14" authorId="0" shapeId="0">
      <text>
        <r>
          <rPr>
            <b/>
            <sz val="9"/>
            <color indexed="81"/>
            <rFont val="Tahoma"/>
            <family val="2"/>
          </rPr>
          <t>Disposition Codes
A - Engineering Change
B - Use as is per TSCA
C - Other - Comments
D - Reject</t>
        </r>
        <r>
          <rPr>
            <sz val="9"/>
            <color indexed="81"/>
            <rFont val="Tahoma"/>
            <family val="2"/>
          </rPr>
          <t xml:space="preserve">
</t>
        </r>
      </text>
    </comment>
    <comment ref="V14" authorId="0" shapeId="0">
      <text>
        <r>
          <rPr>
            <b/>
            <sz val="9"/>
            <color indexed="81"/>
            <rFont val="Tahoma"/>
            <family val="2"/>
          </rPr>
          <t>Results</t>
        </r>
        <r>
          <rPr>
            <sz val="9"/>
            <color indexed="81"/>
            <rFont val="Tahoma"/>
            <family val="2"/>
          </rPr>
          <t xml:space="preserve">
Dimensionally laid-out results to appear in 1-5.
</t>
        </r>
      </text>
    </comment>
    <comment ref="AC14" authorId="0" shapeId="0">
      <text>
        <r>
          <rPr>
            <b/>
            <sz val="9"/>
            <color indexed="81"/>
            <rFont val="Tahoma"/>
            <family val="2"/>
          </rPr>
          <t xml:space="preserve">Min
</t>
        </r>
        <r>
          <rPr>
            <sz val="9"/>
            <color indexed="81"/>
            <rFont val="Tahoma"/>
            <family val="2"/>
          </rPr>
          <t>Maximum nominal results recorded in 1-5.</t>
        </r>
      </text>
    </comment>
    <comment ref="AD14" authorId="0" shapeId="0">
      <text>
        <r>
          <rPr>
            <b/>
            <sz val="9"/>
            <color indexed="81"/>
            <rFont val="Tahoma"/>
            <family val="2"/>
          </rPr>
          <t xml:space="preserve">Max
</t>
        </r>
        <r>
          <rPr>
            <sz val="9"/>
            <color indexed="81"/>
            <rFont val="Tahoma"/>
            <family val="2"/>
          </rPr>
          <t>Maximum nominal results recorded in 1-5.</t>
        </r>
      </text>
    </comment>
    <comment ref="AE14" authorId="0" shapeId="0">
      <text>
        <r>
          <rPr>
            <b/>
            <sz val="9"/>
            <color indexed="81"/>
            <rFont val="Tahoma"/>
            <family val="2"/>
          </rPr>
          <t xml:space="preserve">Results
</t>
        </r>
        <r>
          <rPr>
            <sz val="9"/>
            <color indexed="81"/>
            <rFont val="Tahoma"/>
            <family val="2"/>
          </rPr>
          <t xml:space="preserve">Calculated based on results, can't be modified for passing results.
</t>
        </r>
      </text>
    </comment>
    <comment ref="AF14" authorId="0" shapeId="0">
      <text>
        <r>
          <rPr>
            <b/>
            <sz val="9"/>
            <color indexed="81"/>
            <rFont val="Tahoma"/>
            <family val="2"/>
          </rPr>
          <t xml:space="preserve">Comments
</t>
        </r>
        <r>
          <rPr>
            <sz val="9"/>
            <color indexed="81"/>
            <rFont val="Tahoma"/>
            <family val="2"/>
          </rPr>
          <t>Use for notes on FAILING Results or issues / concerns.</t>
        </r>
      </text>
    </comment>
    <comment ref="AG14" authorId="0" shapeId="0">
      <text>
        <r>
          <rPr>
            <b/>
            <sz val="9"/>
            <color indexed="81"/>
            <rFont val="Tahoma"/>
            <family val="2"/>
          </rPr>
          <t xml:space="preserve">Inspection Method
</t>
        </r>
        <r>
          <rPr>
            <sz val="9"/>
            <color indexed="81"/>
            <rFont val="Tahoma"/>
            <family val="2"/>
          </rPr>
          <t xml:space="preserve">Tools or method used for results 1-5.
Example: Caliper
</t>
        </r>
      </text>
    </comment>
  </commentList>
</comments>
</file>

<file path=xl/comments6.xml><?xml version="1.0" encoding="utf-8"?>
<comments xmlns="http://schemas.openxmlformats.org/spreadsheetml/2006/main">
  <authors>
    <author>Author</author>
  </authors>
  <commentList>
    <comment ref="A7" authorId="0" shapeId="0">
      <text>
        <r>
          <rPr>
            <b/>
            <sz val="9"/>
            <color indexed="81"/>
            <rFont val="Tahoma"/>
            <family val="2"/>
          </rPr>
          <t>The number or letter used to identify the test.</t>
        </r>
      </text>
    </comment>
    <comment ref="B7" authorId="0" shapeId="0">
      <text>
        <r>
          <rPr>
            <b/>
            <sz val="9"/>
            <color indexed="81"/>
            <rFont val="Tahoma"/>
            <family val="2"/>
          </rPr>
          <t>Specification governing test &amp; test method used (if applicable) e.g. UL, CSA, ASTM, etc.</t>
        </r>
        <r>
          <rPr>
            <sz val="9"/>
            <color indexed="81"/>
            <rFont val="Tahoma"/>
            <family val="2"/>
          </rPr>
          <t xml:space="preserve">
</t>
        </r>
      </text>
    </comment>
    <comment ref="C7" authorId="0" shapeId="0">
      <text>
        <r>
          <rPr>
            <b/>
            <sz val="9"/>
            <color indexed="81"/>
            <rFont val="Tahoma"/>
            <family val="2"/>
          </rPr>
          <t>Provide a brief description of each test.</t>
        </r>
        <r>
          <rPr>
            <sz val="9"/>
            <color indexed="81"/>
            <rFont val="Tahoma"/>
            <family val="2"/>
          </rPr>
          <t xml:space="preserve">
</t>
        </r>
        <r>
          <rPr>
            <b/>
            <sz val="9"/>
            <color indexed="81"/>
            <rFont val="Tahoma"/>
            <family val="2"/>
          </rPr>
          <t xml:space="preserve">Include SC/CC/KPC Symbol
</t>
        </r>
        <r>
          <rPr>
            <b/>
            <sz val="9"/>
            <color indexed="81"/>
            <rFont val="Tahoma"/>
            <family val="2"/>
          </rPr>
          <t>List the Customer or designated symbol (if applicable) e.g. KPC, etc</t>
        </r>
      </text>
    </comment>
    <comment ref="D7" authorId="0" shapeId="0">
      <text>
        <r>
          <rPr>
            <b/>
            <sz val="9"/>
            <color indexed="81"/>
            <rFont val="Tahoma"/>
            <family val="2"/>
          </rPr>
          <t>Specify test targets and/or pass/not pass criteria, (e.g. cycles, miles, volts, min. value, no breakage. etc.).  If none, enter Evaluation Only.</t>
        </r>
        <r>
          <rPr>
            <sz val="9"/>
            <color indexed="81"/>
            <rFont val="Tahoma"/>
            <family val="2"/>
          </rPr>
          <t xml:space="preserve">
</t>
        </r>
      </text>
    </comment>
    <comment ref="E7" authorId="0" shapeId="0">
      <text>
        <r>
          <rPr>
            <b/>
            <sz val="9"/>
            <color indexed="81"/>
            <rFont val="Tahoma"/>
            <family val="2"/>
          </rPr>
          <t>ED = Engineering Development
DV = Design Verification
PV = Production Validation
CCT = Continued Compliance Testing</t>
        </r>
        <r>
          <rPr>
            <sz val="9"/>
            <color indexed="81"/>
            <rFont val="Tahoma"/>
            <family val="2"/>
          </rPr>
          <t xml:space="preserve">
</t>
        </r>
      </text>
    </comment>
    <comment ref="F7" authorId="0" shapeId="0">
      <text>
        <r>
          <rPr>
            <b/>
            <sz val="9"/>
            <color indexed="81"/>
            <rFont val="Tahoma"/>
            <family val="2"/>
          </rPr>
          <t>State required probability or reliability and confidence of meeting acceptance criteria (e.g. R90/C90, All must pass, or Evaluation Only).</t>
        </r>
        <r>
          <rPr>
            <sz val="9"/>
            <color indexed="81"/>
            <rFont val="Tahoma"/>
            <family val="2"/>
          </rPr>
          <t xml:space="preserve">
</t>
        </r>
      </text>
    </comment>
    <comment ref="G7" authorId="0" shapeId="0">
      <text>
        <r>
          <rPr>
            <b/>
            <sz val="9"/>
            <color indexed="81"/>
            <rFont val="Tahoma"/>
            <family val="2"/>
          </rPr>
          <t>Who is responsible for the test and location if applicable (e.g. WNC, Supplier)</t>
        </r>
        <r>
          <rPr>
            <sz val="9"/>
            <color indexed="81"/>
            <rFont val="Tahoma"/>
            <family val="2"/>
          </rPr>
          <t xml:space="preserve">
</t>
        </r>
      </text>
    </comment>
    <comment ref="O7" authorId="0" shapeId="0">
      <text>
        <r>
          <rPr>
            <b/>
            <sz val="9"/>
            <color indexed="81"/>
            <rFont val="Tahoma"/>
            <family val="2"/>
          </rPr>
          <t>Whether or not the sample passed the test or not.  Evaluation Only for tests without acceptance criteria.</t>
        </r>
        <r>
          <rPr>
            <sz val="9"/>
            <color indexed="81"/>
            <rFont val="Tahoma"/>
            <family val="2"/>
          </rPr>
          <t xml:space="preserve">
</t>
        </r>
      </text>
    </comment>
    <comment ref="P7" authorId="0" shapeId="0">
      <text>
        <r>
          <rPr>
            <b/>
            <sz val="9"/>
            <color indexed="81"/>
            <rFont val="Tahoma"/>
            <family val="2"/>
          </rPr>
          <t>List results in terms or reliability or probability as appropriate.</t>
        </r>
        <r>
          <rPr>
            <sz val="9"/>
            <color indexed="81"/>
            <rFont val="Tahoma"/>
            <family val="2"/>
          </rPr>
          <t xml:space="preserve">
</t>
        </r>
      </text>
    </comment>
    <comment ref="Q7" authorId="0" shapeId="0">
      <text>
        <r>
          <rPr>
            <b/>
            <sz val="9"/>
            <color indexed="81"/>
            <rFont val="Tahoma"/>
            <family val="2"/>
          </rPr>
          <t>Comments about the test samples, results, etc.</t>
        </r>
        <r>
          <rPr>
            <sz val="9"/>
            <color indexed="81"/>
            <rFont val="Tahoma"/>
            <family val="2"/>
          </rPr>
          <t xml:space="preserve">
</t>
        </r>
      </text>
    </comment>
    <comment ref="H8" authorId="0" shapeId="0">
      <text>
        <r>
          <rPr>
            <b/>
            <sz val="9"/>
            <color indexed="81"/>
            <rFont val="Tahoma"/>
            <family val="2"/>
          </rPr>
          <t>Estimated start date of test.</t>
        </r>
        <r>
          <rPr>
            <sz val="9"/>
            <color indexed="81"/>
            <rFont val="Tahoma"/>
            <family val="2"/>
          </rPr>
          <t xml:space="preserve">
</t>
        </r>
      </text>
    </comment>
    <comment ref="I8" authorId="0" shapeId="0">
      <text>
        <r>
          <rPr>
            <b/>
            <sz val="9"/>
            <color indexed="81"/>
            <rFont val="Tahoma"/>
            <family val="2"/>
          </rPr>
          <t>Estimated completion date of test.</t>
        </r>
        <r>
          <rPr>
            <sz val="9"/>
            <color indexed="81"/>
            <rFont val="Tahoma"/>
            <family val="2"/>
          </rPr>
          <t xml:space="preserve">
</t>
        </r>
      </text>
    </comment>
    <comment ref="J8" authorId="0" shapeId="0">
      <text>
        <r>
          <rPr>
            <b/>
            <sz val="9"/>
            <color indexed="81"/>
            <rFont val="Tahoma"/>
            <family val="2"/>
          </rPr>
          <t>Number samples planned to be tested.</t>
        </r>
        <r>
          <rPr>
            <sz val="9"/>
            <color indexed="81"/>
            <rFont val="Tahoma"/>
            <family val="2"/>
          </rPr>
          <t xml:space="preserve">
</t>
        </r>
      </text>
    </comment>
    <comment ref="K8" authorId="0" shapeId="0">
      <text>
        <r>
          <rPr>
            <b/>
            <sz val="9"/>
            <color indexed="81"/>
            <rFont val="Tahoma"/>
            <family val="2"/>
          </rPr>
          <t>Describe the samples to be tested. (see sample level)</t>
        </r>
        <r>
          <rPr>
            <sz val="9"/>
            <color indexed="81"/>
            <rFont val="Tahoma"/>
            <family val="2"/>
          </rPr>
          <t xml:space="preserve">
</t>
        </r>
      </text>
    </comment>
    <comment ref="L8" authorId="0" shapeId="0">
      <text>
        <r>
          <rPr>
            <b/>
            <sz val="9"/>
            <color indexed="81"/>
            <rFont val="Tahoma"/>
            <family val="2"/>
          </rPr>
          <t>The actual date of test completion</t>
        </r>
        <r>
          <rPr>
            <sz val="9"/>
            <color indexed="81"/>
            <rFont val="Tahoma"/>
            <family val="2"/>
          </rPr>
          <t xml:space="preserve">
</t>
        </r>
      </text>
    </comment>
    <comment ref="M8" authorId="0" shapeId="0">
      <text>
        <r>
          <rPr>
            <b/>
            <sz val="9"/>
            <color indexed="81"/>
            <rFont val="Tahoma"/>
            <family val="2"/>
          </rPr>
          <t>Number assigned to the sample for which results are being reported.</t>
        </r>
        <r>
          <rPr>
            <sz val="9"/>
            <color indexed="81"/>
            <rFont val="Tahoma"/>
            <family val="2"/>
          </rPr>
          <t xml:space="preserve">
</t>
        </r>
      </text>
    </comment>
    <comment ref="N8" authorId="0" shapeId="0">
      <text>
        <r>
          <rPr>
            <b/>
            <sz val="9"/>
            <color indexed="81"/>
            <rFont val="Tahoma"/>
            <family val="2"/>
          </rPr>
          <t>A = Prototype (Handmade).</t>
        </r>
        <r>
          <rPr>
            <b/>
            <sz val="9"/>
            <color indexed="81"/>
            <rFont val="Tahoma"/>
            <family val="2"/>
          </rPr>
          <t xml:space="preserve">   Parts may be modifications of existing products or built from scratch.  Mock-ups are not necessarily capable of performing to full design intent levels.
         - Current Rear frame with hand built brackets
         - Prototype Printed Circuit Board (PCB) with hand placed components
</t>
        </r>
        <r>
          <rPr>
            <b/>
            <sz val="9"/>
            <color indexed="81"/>
            <rFont val="Tahoma"/>
            <family val="2"/>
          </rPr>
          <t xml:space="preserve">B = Prototype (Tooled) </t>
        </r>
        <r>
          <rPr>
            <b/>
            <sz val="9"/>
            <color indexed="81"/>
            <rFont val="Tahoma"/>
            <family val="2"/>
          </rPr>
          <t xml:space="preserve"> Samples released for design verification, made from prototype tools, and are Design-intent.
         - Laser cut stampings
         - Hand-welded assemblies
         - Hand-staked heatstakes
         - Production PCB with hand modifications
</t>
        </r>
        <r>
          <rPr>
            <b/>
            <sz val="9"/>
            <color indexed="81"/>
            <rFont val="Tahoma"/>
            <family val="2"/>
          </rPr>
          <t>C = Production Tool (Not Process)</t>
        </r>
        <r>
          <rPr>
            <b/>
            <sz val="9"/>
            <color indexed="81"/>
            <rFont val="Tahoma"/>
            <family val="2"/>
          </rPr>
          <t xml:space="preserve">
         - Released for Production and are production intent; they are made from production tools but not the production process.                    For some tests and/or some customers, these samples qualify for customer submission and count as meeting PV                              requirements (if applicable).
         - Stampings that are stamped in the production die but carried from station to station
         - Shots from the production mold made from the production material
         - Samples molded from unapproved colors
         - Production released PCB from non-production supplier
</t>
        </r>
        <r>
          <rPr>
            <b/>
            <sz val="9"/>
            <color indexed="81"/>
            <rFont val="Tahoma"/>
            <family val="2"/>
          </rPr>
          <t>D = Production Tool and Process</t>
        </r>
        <r>
          <rPr>
            <b/>
            <sz val="9"/>
            <color indexed="81"/>
            <rFont val="Tahoma"/>
            <family val="2"/>
          </rPr>
          <t xml:space="preserve">
         - Released for Production and are built using production materials, tools, and processes.
         - These parts qualify to meet customer submission requirements.</t>
        </r>
      </text>
    </comment>
  </commentList>
</comments>
</file>

<file path=xl/sharedStrings.xml><?xml version="1.0" encoding="utf-8"?>
<sst xmlns="http://schemas.openxmlformats.org/spreadsheetml/2006/main" count="965" uniqueCount="702">
  <si>
    <t>PPAP SUBMISSION PLAN</t>
  </si>
  <si>
    <t>Date</t>
  </si>
  <si>
    <t>PPAP Information</t>
  </si>
  <si>
    <t>Supplier Information</t>
  </si>
  <si>
    <t>Part Number</t>
  </si>
  <si>
    <t>Supplier Name</t>
  </si>
  <si>
    <t>Supplier ID</t>
  </si>
  <si>
    <t>Supplier Address</t>
  </si>
  <si>
    <t>Drawing Revision</t>
  </si>
  <si>
    <t>City / State/ Postal</t>
  </si>
  <si>
    <t>/</t>
  </si>
  <si>
    <t>Production Address</t>
  </si>
  <si>
    <t>PPAP Level</t>
  </si>
  <si>
    <t>Supplier Contact</t>
  </si>
  <si>
    <t>Email</t>
  </si>
  <si>
    <t>Supplier Sales Contact</t>
  </si>
  <si>
    <t>"S"</t>
  </si>
  <si>
    <t>Submit with PPAP Package</t>
  </si>
  <si>
    <t>"R"</t>
  </si>
  <si>
    <t>Retain, but readily available.</t>
  </si>
  <si>
    <t>Requirements</t>
  </si>
  <si>
    <t>Submitted ("X")</t>
  </si>
  <si>
    <t>Supplier Comments</t>
  </si>
  <si>
    <t>Broan Comments</t>
  </si>
  <si>
    <t>Acceptable ("X")</t>
  </si>
  <si>
    <r>
      <rPr>
        <b/>
        <sz val="10"/>
        <color theme="1"/>
        <rFont val="Calibri"/>
        <family val="2"/>
        <scheme val="minor"/>
      </rPr>
      <t>Design Records</t>
    </r>
    <r>
      <rPr>
        <sz val="11"/>
        <color theme="1"/>
        <rFont val="Calibri"/>
        <family val="2"/>
        <scheme val="minor"/>
      </rPr>
      <t xml:space="preserve">
</t>
    </r>
    <r>
      <rPr>
        <sz val="8"/>
        <color theme="1"/>
        <rFont val="Calibri"/>
        <family val="2"/>
        <scheme val="minor"/>
      </rPr>
      <t>Ballooned Broan Drawing</t>
    </r>
  </si>
  <si>
    <t>R</t>
  </si>
  <si>
    <t>S</t>
  </si>
  <si>
    <t>*</t>
  </si>
  <si>
    <r>
      <rPr>
        <b/>
        <sz val="10"/>
        <color theme="1"/>
        <rFont val="Calibri"/>
        <family val="2"/>
        <scheme val="minor"/>
      </rPr>
      <t>Design FMEA</t>
    </r>
    <r>
      <rPr>
        <sz val="11"/>
        <color theme="1"/>
        <rFont val="Calibri"/>
        <family val="2"/>
        <scheme val="minor"/>
      </rPr>
      <t xml:space="preserve">
</t>
    </r>
    <r>
      <rPr>
        <sz val="8"/>
        <color theme="1"/>
        <rFont val="Calibri"/>
        <family val="2"/>
        <scheme val="minor"/>
      </rPr>
      <t>Required if Supplier is responsible for design</t>
    </r>
  </si>
  <si>
    <r>
      <rPr>
        <b/>
        <sz val="10"/>
        <color theme="1"/>
        <rFont val="Calibri"/>
        <family val="2"/>
        <scheme val="minor"/>
      </rPr>
      <t xml:space="preserve">Process Flow Diagram
 </t>
    </r>
    <r>
      <rPr>
        <b/>
        <sz val="8"/>
        <color theme="1"/>
        <rFont val="Calibri"/>
        <family val="2"/>
        <scheme val="minor"/>
      </rPr>
      <t xml:space="preserve"> </t>
    </r>
  </si>
  <si>
    <r>
      <rPr>
        <b/>
        <sz val="10"/>
        <color theme="1"/>
        <rFont val="Calibri"/>
        <family val="2"/>
        <scheme val="minor"/>
      </rPr>
      <t xml:space="preserve">Process FMEA
 </t>
    </r>
    <r>
      <rPr>
        <b/>
        <sz val="8"/>
        <color theme="1"/>
        <rFont val="Calibri"/>
        <family val="2"/>
        <scheme val="minor"/>
      </rPr>
      <t xml:space="preserve"> </t>
    </r>
  </si>
  <si>
    <r>
      <rPr>
        <b/>
        <sz val="10"/>
        <color theme="1"/>
        <rFont val="Calibri"/>
        <family val="2"/>
        <scheme val="minor"/>
      </rPr>
      <t xml:space="preserve">Control Plan
</t>
    </r>
    <r>
      <rPr>
        <b/>
        <sz val="8"/>
        <color theme="1"/>
        <rFont val="Calibri"/>
        <family val="2"/>
        <scheme val="minor"/>
      </rPr>
      <t xml:space="preserve"> </t>
    </r>
  </si>
  <si>
    <r>
      <rPr>
        <b/>
        <sz val="10"/>
        <color theme="1"/>
        <rFont val="Calibri"/>
        <family val="2"/>
        <scheme val="minor"/>
      </rPr>
      <t>Measurement System Analysis</t>
    </r>
    <r>
      <rPr>
        <sz val="11"/>
        <color theme="1"/>
        <rFont val="Calibri"/>
        <family val="2"/>
        <scheme val="minor"/>
      </rPr>
      <t xml:space="preserve">
</t>
    </r>
    <r>
      <rPr>
        <sz val="8"/>
        <color theme="1"/>
        <rFont val="Calibri"/>
        <family val="2"/>
        <scheme val="minor"/>
      </rPr>
      <t>Measurement devices used for CTQs</t>
    </r>
  </si>
  <si>
    <r>
      <rPr>
        <b/>
        <sz val="10"/>
        <color theme="1"/>
        <rFont val="Calibri"/>
        <family val="2"/>
        <scheme val="minor"/>
      </rPr>
      <t>Dimensional Results</t>
    </r>
    <r>
      <rPr>
        <sz val="11"/>
        <color theme="1"/>
        <rFont val="Calibri"/>
        <family val="2"/>
        <scheme val="minor"/>
      </rPr>
      <t xml:space="preserve">
</t>
    </r>
    <r>
      <rPr>
        <sz val="8"/>
        <color theme="1"/>
        <rFont val="Calibri"/>
        <family val="2"/>
        <scheme val="minor"/>
      </rPr>
      <t>Reflects Design Records Ballooned Drawings</t>
    </r>
  </si>
  <si>
    <t>Record of Material</t>
  </si>
  <si>
    <t>10a</t>
  </si>
  <si>
    <r>
      <rPr>
        <b/>
        <sz val="10"/>
        <color theme="1"/>
        <rFont val="Calibri"/>
        <family val="2"/>
        <scheme val="minor"/>
      </rPr>
      <t xml:space="preserve">DVP&amp;R
</t>
    </r>
    <r>
      <rPr>
        <sz val="8"/>
        <color theme="1"/>
        <rFont val="Calibri"/>
        <family val="2"/>
        <scheme val="minor"/>
      </rPr>
      <t xml:space="preserve">  </t>
    </r>
  </si>
  <si>
    <r>
      <rPr>
        <b/>
        <sz val="10"/>
        <color theme="1"/>
        <rFont val="Calibri"/>
        <family val="2"/>
        <scheme val="minor"/>
      </rPr>
      <t>Capability Studies</t>
    </r>
    <r>
      <rPr>
        <sz val="11"/>
        <color theme="1"/>
        <rFont val="Calibri"/>
        <family val="2"/>
        <scheme val="minor"/>
      </rPr>
      <t xml:space="preserve">
</t>
    </r>
    <r>
      <rPr>
        <sz val="8"/>
        <color theme="1"/>
        <rFont val="Calibri"/>
        <family val="2"/>
        <scheme val="minor"/>
      </rPr>
      <t>CpK and PpK Study on CTQs</t>
    </r>
  </si>
  <si>
    <r>
      <rPr>
        <b/>
        <sz val="10"/>
        <color theme="1"/>
        <rFont val="Calibri"/>
        <family val="2"/>
        <scheme val="minor"/>
      </rPr>
      <t xml:space="preserve">Qualified Laboratory Documentation
</t>
    </r>
    <r>
      <rPr>
        <sz val="8"/>
        <color theme="1"/>
        <rFont val="Calibri"/>
        <family val="2"/>
        <scheme val="minor"/>
      </rPr>
      <t>Copies of certifications or tests as appropriate</t>
    </r>
  </si>
  <si>
    <r>
      <rPr>
        <b/>
        <sz val="10"/>
        <color theme="1"/>
        <rFont val="Calibri"/>
        <family val="2"/>
        <scheme val="minor"/>
      </rPr>
      <t>Appearance Approval Report</t>
    </r>
    <r>
      <rPr>
        <sz val="11"/>
        <color theme="1"/>
        <rFont val="Calibri"/>
        <family val="2"/>
        <scheme val="minor"/>
      </rPr>
      <t xml:space="preserve">
</t>
    </r>
    <r>
      <rPr>
        <sz val="8"/>
        <color theme="1"/>
        <rFont val="Calibri"/>
        <family val="2"/>
        <scheme val="minor"/>
      </rPr>
      <t xml:space="preserve">Not applicable for non-appearance </t>
    </r>
  </si>
  <si>
    <r>
      <rPr>
        <b/>
        <sz val="10"/>
        <color theme="1"/>
        <rFont val="Calibri"/>
        <family val="2"/>
        <scheme val="minor"/>
      </rPr>
      <t>Sample Product</t>
    </r>
    <r>
      <rPr>
        <sz val="11"/>
        <color theme="1"/>
        <rFont val="Calibri"/>
        <family val="2"/>
        <scheme val="minor"/>
      </rPr>
      <t xml:space="preserve">
</t>
    </r>
    <r>
      <rPr>
        <sz val="8"/>
        <color theme="1"/>
        <rFont val="Calibri"/>
        <family val="2"/>
        <scheme val="minor"/>
      </rPr>
      <t>Clearly Identify components from tab 9</t>
    </r>
  </si>
  <si>
    <r>
      <rPr>
        <b/>
        <sz val="10"/>
        <color theme="1"/>
        <rFont val="Calibri"/>
        <family val="2"/>
        <scheme val="minor"/>
      </rPr>
      <t>Master Samples</t>
    </r>
    <r>
      <rPr>
        <sz val="11"/>
        <color theme="1"/>
        <rFont val="Calibri"/>
        <family val="2"/>
        <scheme val="minor"/>
      </rPr>
      <t xml:space="preserve">
</t>
    </r>
    <r>
      <rPr>
        <sz val="8"/>
        <color theme="1"/>
        <rFont val="Calibri"/>
        <family val="2"/>
        <scheme val="minor"/>
      </rPr>
      <t>Supplier golden sample, measured on tab 9</t>
    </r>
  </si>
  <si>
    <r>
      <rPr>
        <b/>
        <sz val="10"/>
        <color theme="1"/>
        <rFont val="Calibri"/>
        <family val="2"/>
        <scheme val="minor"/>
      </rPr>
      <t>Checking Aids - Pictures</t>
    </r>
    <r>
      <rPr>
        <sz val="11"/>
        <color theme="1"/>
        <rFont val="Calibri"/>
        <family val="2"/>
        <scheme val="minor"/>
      </rPr>
      <t xml:space="preserve">
</t>
    </r>
    <r>
      <rPr>
        <sz val="8"/>
        <color theme="1"/>
        <rFont val="Calibri"/>
        <family val="2"/>
        <scheme val="minor"/>
      </rPr>
      <t>Measurement devices calibration status</t>
    </r>
  </si>
  <si>
    <t>Customer Specific Requirements</t>
  </si>
  <si>
    <t>17a</t>
  </si>
  <si>
    <r>
      <rPr>
        <b/>
        <sz val="10"/>
        <color theme="1"/>
        <rFont val="Calibri"/>
        <family val="2"/>
        <scheme val="minor"/>
      </rPr>
      <t>Packaging Specifications</t>
    </r>
    <r>
      <rPr>
        <sz val="11"/>
        <color theme="1"/>
        <rFont val="Calibri"/>
        <family val="2"/>
        <scheme val="minor"/>
      </rPr>
      <t xml:space="preserve">
</t>
    </r>
    <r>
      <rPr>
        <sz val="8"/>
        <color theme="1"/>
        <rFont val="Calibri"/>
        <family val="2"/>
        <scheme val="minor"/>
      </rPr>
      <t>Includes Bulk Pack</t>
    </r>
  </si>
  <si>
    <t>Production Part Approval Process (PPAP)</t>
  </si>
  <si>
    <r>
      <t xml:space="preserve">The </t>
    </r>
    <r>
      <rPr>
        <b/>
        <sz val="12"/>
        <rFont val="Arial"/>
        <family val="2"/>
      </rPr>
      <t>Production Part Approval Process</t>
    </r>
    <r>
      <rPr>
        <sz val="12"/>
        <rFont val="Arial"/>
        <family val="2"/>
      </rPr>
      <t xml:space="preserve"> (</t>
    </r>
    <r>
      <rPr>
        <b/>
        <sz val="12"/>
        <rFont val="Arial"/>
        <family val="2"/>
      </rPr>
      <t>PPAP</t>
    </r>
    <r>
      <rPr>
        <sz val="12"/>
        <rFont val="Arial"/>
        <family val="2"/>
      </rPr>
      <t>) is used in the supply chain to establish confidence in component suppliers and their production processes, by demonstrating that:</t>
    </r>
  </si>
  <si>
    <t>"....all customer engineering design record (Drawing) and specifications are properly understood by the supplier and that the process has the potential to produce product consistently meeting these requirements during an actual production run at the quoted production rate."</t>
  </si>
  <si>
    <t>PPAP Elements</t>
  </si>
  <si>
    <t>Below is the list of all 18 elements, and a brief description of them.</t>
  </si>
  <si>
    <r>
      <t>11. Initial Process Studies:</t>
    </r>
    <r>
      <rPr>
        <sz val="12"/>
        <rFont val="Arial"/>
        <family val="2"/>
      </rPr>
      <t xml:space="preserve"> is the application of statistical methods to the monitoring and control of a process to ensure that it operates at its full potential to produce conforming product. Usually this section shows all Statistical Process Control (SPC) charts affecting the most critical characteristics. The intent is to demonstrate that critical processes have stable variability and that is running near the intended nominal value. SPC is an effective method of monitoring a process through the use of control charts. </t>
    </r>
  </si>
  <si>
    <r>
      <t>12. Qualified Laboratory Documentation:</t>
    </r>
    <r>
      <rPr>
        <sz val="12"/>
        <rFont val="Arial"/>
        <family val="2"/>
      </rPr>
      <t xml:space="preserve"> Copy of all laboratory certifications (e.g. A2LA, ISO17025, ISO9000, TS) or equivalent of the laboratories that performed the tests / dimensional verification.</t>
    </r>
  </si>
  <si>
    <r>
      <t>13. Appearance Approval Report (AAR):</t>
    </r>
    <r>
      <rPr>
        <sz val="12"/>
        <rFont val="Arial"/>
        <family val="2"/>
      </rPr>
      <t xml:space="preserve"> is required for parts with color, grain or gloss (unless otherwise agreed upon). A copy of the AAR (Appearance Approval Inspection) form signed by the customer. Applicable for components affecting appearance only.</t>
    </r>
  </si>
  <si>
    <r>
      <t>14. Sample Production Parts:</t>
    </r>
    <r>
      <rPr>
        <sz val="12"/>
        <rFont val="Arial"/>
        <family val="2"/>
      </rPr>
      <t xml:space="preserve"> 2 identified parts of the initial  production run that were produced with production processes, using production operators and production conditions. For multiple processes, two sample parts per process e.g. tool, cells assembly lines are required (unless otherwise agreed upon). For mold tooling, the minimum requirement is 2 parts per process and/or 1 part per mold cavity. All sample parts should be labeled with part number, change level, cavity number, line # and organization name.</t>
    </r>
  </si>
  <si>
    <r>
      <t xml:space="preserve">15. Master Sample: </t>
    </r>
    <r>
      <rPr>
        <sz val="12"/>
        <rFont val="Arial"/>
        <family val="2"/>
      </rPr>
      <t>A sample signed off by customer and supplier, that usually is used to train operators on subjective inspections such as visual or for noise.</t>
    </r>
  </si>
  <si>
    <r>
      <t>16. Checking Aids:</t>
    </r>
    <r>
      <rPr>
        <sz val="12"/>
        <rFont val="Arial"/>
        <family val="2"/>
      </rPr>
      <t xml:space="preserve"> When there are special tools for checking parts, this section shows a picture of the tool and calibration records, including dimensional report of the tool.</t>
    </r>
  </si>
  <si>
    <r>
      <t>17. Customer Specific Requirements:</t>
    </r>
    <r>
      <rPr>
        <sz val="12"/>
        <rFont val="Arial"/>
        <family val="2"/>
      </rPr>
      <t xml:space="preserve"> Each customer may have specific requirements to be included on the PPAP package (UL, CSA, ETL, NOA, etc.) It is a good practice to ask the customer for PPAP expectations before even quoting for a job.
Addtional information to be included into the PPAP package will be in this element.</t>
    </r>
  </si>
  <si>
    <t>PPAP Requirements &amp; Guidelines</t>
  </si>
  <si>
    <t>All requirements are at the discretion of Broan</t>
  </si>
  <si>
    <t>Element</t>
  </si>
  <si>
    <t>Document</t>
  </si>
  <si>
    <t>#</t>
  </si>
  <si>
    <t>Requirements &amp; Guidelines</t>
  </si>
  <si>
    <t>Accept</t>
  </si>
  <si>
    <t>Cond</t>
  </si>
  <si>
    <t>Reject</t>
  </si>
  <si>
    <t>N/A</t>
  </si>
  <si>
    <t>Comments</t>
  </si>
  <si>
    <t>--</t>
  </si>
  <si>
    <t>General</t>
  </si>
  <si>
    <t>Is Broan PPAP checklist included and complete?</t>
  </si>
  <si>
    <t xml:space="preserve"> </t>
  </si>
  <si>
    <r>
      <t>Are all applicable elements,</t>
    </r>
    <r>
      <rPr>
        <b/>
        <sz val="11"/>
        <rFont val="Albertus Medium"/>
      </rPr>
      <t xml:space="preserve"> as required by the PPAP submission checklis</t>
    </r>
    <r>
      <rPr>
        <sz val="11"/>
        <rFont val="Albertus Medium"/>
        <family val="2"/>
      </rPr>
      <t>t, included?</t>
    </r>
  </si>
  <si>
    <t>Is Broan Part #, Description, and Revision level documented and correct?</t>
  </si>
  <si>
    <t>Do elements submitted correlate to submission level requested?</t>
  </si>
  <si>
    <t>PSW</t>
  </si>
  <si>
    <t>All applicable header information must match the drawing and fields filled out.</t>
  </si>
  <si>
    <t>PSW/PPAP is to the Broan part number</t>
  </si>
  <si>
    <t>Supplier Manufacturing Information must be completely filled out.</t>
  </si>
  <si>
    <t>Submission level must be checked - only one box should be checked.</t>
  </si>
  <si>
    <t>Submission Results must be completely filled out for the items contained in the PPAP, the design record question must be answered (if there is a deviation contained in the PPAP then this question should be marked "No" and a deviation form must be filled-out.</t>
  </si>
  <si>
    <t>Appropriate supplier authorization and information must be completely filled out.</t>
  </si>
  <si>
    <t xml:space="preserve">Warrant disposition - Full Approval: Approved box checked, Quality Assurance and Engineering (or authorized rep.) signature, date and printed name (Stamp acceptable for date and printed name only). </t>
  </si>
  <si>
    <t>Warrant disposition - Interim Approval: Approved with Conditions box checked, Interim level, duration/expiration date stated in the PPAP Deviation form, Quality Assurance and Engineering (or authorized rep.) signature, date and printed name (Stamp acceptable for date and printed name only).</t>
  </si>
  <si>
    <t>Warrant disposition - No approval: Rejected box checked, Quality Assurance and Engineering (or authorized rep.) signature, date and printed name (Stamp acceptable for date and printed name only).</t>
  </si>
  <si>
    <t>Design Record</t>
  </si>
  <si>
    <t xml:space="preserve">The drawing number and revision level must match the PSW drawing number and revision level. The drawing can be the ballooned drawing from the dimensional layout. </t>
  </si>
  <si>
    <t>Are customer print(s) included to correct revision level?</t>
  </si>
  <si>
    <t>Are drawings of components and details included?</t>
  </si>
  <si>
    <t>Is CAD/CAM math data submitted?</t>
  </si>
  <si>
    <t>If there is no customer drawing, are supplier drawings included?</t>
  </si>
  <si>
    <t>Are all print dimensions (including specs., mtl., &amp; notes) numbered?</t>
  </si>
  <si>
    <t>DFMEA</t>
  </si>
  <si>
    <t>Non-Broan designed components-retain at supplier/Broan designed components retained at Broan.  Does not have to be included in the PPAP submission but be available upon request.</t>
  </si>
  <si>
    <t>Are part number and revision level noted ?</t>
  </si>
  <si>
    <t>Are potential failure modes included?</t>
  </si>
  <si>
    <t>Are potential effects of failure recorded?</t>
  </si>
  <si>
    <t>Are potential cause(s)/mechanism(s) of failure recorded?</t>
  </si>
  <si>
    <t>Are current process controls recorded?</t>
  </si>
  <si>
    <t>Are severity / occurrence / detection levels assigned (rank 1-10)?</t>
  </si>
  <si>
    <t>Are RPN numbers calculated (severity x occurrence x detection) and noted?</t>
  </si>
  <si>
    <t>Are recommended action(s) and results recorded for high RPN numbers?</t>
  </si>
  <si>
    <t>Are dates and person responsible noted for each recommended action?</t>
  </si>
  <si>
    <t>Are all KPC(s) (special characteristics) included?</t>
  </si>
  <si>
    <t>PFD</t>
  </si>
  <si>
    <t>Correct Part Number per Drawing</t>
  </si>
  <si>
    <t>Correct Engineering Change Level per Drawing</t>
  </si>
  <si>
    <t>Correct Engineering Date per Drawing</t>
  </si>
  <si>
    <t>Key Characteristics from Drawing Addressed</t>
  </si>
  <si>
    <t>Verify that the process flow lists all steps in the process and is keyed to the PFMEA and control plan.</t>
  </si>
  <si>
    <t>Verify that the flow includes all inspection points noted on the control plan.</t>
  </si>
  <si>
    <t>Verify that the process flow includes the correct part number.</t>
  </si>
  <si>
    <t>Must be in logical order according to the flow of the process from the material receipt through to the shipment to the customer.</t>
  </si>
  <si>
    <t>Is process graphically shown?</t>
  </si>
  <si>
    <t>Are all steps of process included (outside services)?</t>
  </si>
  <si>
    <t>Are part number and revision level noted?</t>
  </si>
  <si>
    <t>Are machine names and/or numbers included?</t>
  </si>
  <si>
    <t>PFMEA</t>
  </si>
  <si>
    <t>Information has to link back to the drawing. Broan designed components: part number and revision level information must match the drawing.</t>
  </si>
  <si>
    <t xml:space="preserve">Steps of the PFMEA must be in same logical order as the Process Flow and Control Plan.  </t>
  </si>
  <si>
    <r>
      <t xml:space="preserve">All items with any ranking of a 9 or 10 or </t>
    </r>
    <r>
      <rPr>
        <sz val="10"/>
        <rFont val="Arial"/>
        <family val="2"/>
      </rPr>
      <t>high RPN must have a recommended action to reduce the RPN. For custom scales the top 20% of scale must have a recommended action to reduce the RPN or unless otherwise specified by Broan.</t>
    </r>
  </si>
  <si>
    <t>Control Plan</t>
  </si>
  <si>
    <t>Verify that all critical dimensions from the drawing are identified on the FMEA.</t>
  </si>
  <si>
    <t>Verify that all of the header information is complete and that the latest revision level and date match the control plan, flow, PSW and drawing.</t>
  </si>
  <si>
    <t>Steps of the control plan must be in same logical order as the Process Flow.</t>
  </si>
  <si>
    <t>All significant characteristics, at a minimum, on the drawing must be included on the control plan.</t>
  </si>
  <si>
    <t>All KPCs should be measured with variable measurement equipment unless attribute data is agreed upon with Broan.</t>
  </si>
  <si>
    <t>All significant characteristics should be checked in process at a minimum of at least once per shift unless otherwise specified and agreed upon, at a minimum, by Broan.</t>
  </si>
  <si>
    <t>Review form is required on all Venmar designed components if the drawing states that the review requirement applies.</t>
  </si>
  <si>
    <t>Does control plan follow the process flow and PFMEA, are all process steps included?</t>
  </si>
  <si>
    <t>Are all KPC(s) listed with control method, including capability tracking and reporting where possible?</t>
  </si>
  <si>
    <t>Are KPCs specially marked (highlighted) within Control Plan?</t>
  </si>
  <si>
    <t>Are product / process specification / tolerance reported for each control step?</t>
  </si>
  <si>
    <t>Are evaluation/measurement techniques reported?</t>
  </si>
  <si>
    <t>Is sample size and frequency reported for each characteristic?</t>
  </si>
  <si>
    <t>Are control methods recorded?</t>
  </si>
  <si>
    <t>Are reaction plans recorded?</t>
  </si>
  <si>
    <t xml:space="preserve">Are all special gages and/or fixtures noted? </t>
  </si>
  <si>
    <t>Are "Checking Aids" identified on control plan by gage number as shown on warrant?</t>
  </si>
  <si>
    <t>Measurement System Analysis Studies (MSA)</t>
  </si>
  <si>
    <t xml:space="preserve">All gages identified in control plan for measurement of significant characteristic(s) must have a GR&amp;R.  If no KPCs exist supplier is to submit GR&amp;R on measurement equipment used on initial process study.  </t>
  </si>
  <si>
    <t>Variable Gage R&amp;R: 10 samples X 3 operators X 3 trials. GR&amp;R % should be less than 30% to be acceptable.</t>
  </si>
  <si>
    <t>Attribute Gage R&amp;R: 20 samples X 2 operators X 2 trials.  All results for each sample must match to pass.</t>
  </si>
  <si>
    <t>Do the capability studies represent each cavity.</t>
  </si>
  <si>
    <t>Do the studies demonstrate a CPK of 1.33 and/or a PPK of 1.67?</t>
  </si>
  <si>
    <t>Do the studies include the raw data sets, i.e. H bar &amp; R charts, histograms and all points fall within the control limits?</t>
  </si>
  <si>
    <t>If the CPK and/or PPK results do not demonstrate capability, did the supplier attach a corrective action and/or containment response?</t>
  </si>
  <si>
    <t xml:space="preserve">Dimensional Results </t>
  </si>
  <si>
    <t>The drawing must be "ballooned" to identify each dimension measured.</t>
  </si>
  <si>
    <t>All header information should match the drawing, all cavities identified and date that the report was conducted must be confirmed.</t>
  </si>
  <si>
    <t>All dimensions must be measured unless otherwise specified by the appropriate Broan representative - applies to all parts purchased by Broan.</t>
  </si>
  <si>
    <t>All dimensions, tolerances, measurements and notes must be verified for compliance.</t>
  </si>
  <si>
    <t>All cavities (includes assembly lines) must be measured if tool is multi-cavity.  Only one sample per cavity is required.</t>
  </si>
  <si>
    <t>Report should be less than one year old.</t>
  </si>
  <si>
    <t>Any dimensions measured out-of-spec must be identified and covered on an approved/appropriate deviation - applies to all parts purchased by Broan.</t>
  </si>
  <si>
    <t>Verify that the Dimensional Results Sheet includes the Supplier Name, Part Number, Name of Inspection Facility and Part Name.</t>
  </si>
  <si>
    <t>Verify that all dimensions listed as "OK" actually fall within the tolerance range provided.</t>
  </si>
  <si>
    <t>Verify that all dimensions are listed in the same units of measure and are rounded to a minimum of the same decimal place as the drawing.</t>
  </si>
  <si>
    <t>Verify that the inspector signs the bottom of the inspection sheet and dates it with the date of inspection.</t>
  </si>
  <si>
    <t>Verify that all critical dimensions from the drawing are identified.</t>
  </si>
  <si>
    <t>Are actual results recorded for two samples (or for # of samples requested)?</t>
  </si>
  <si>
    <t>Are specification and tolerance included to compare to result?</t>
  </si>
  <si>
    <t xml:space="preserve">Record of Material </t>
  </si>
  <si>
    <t>Must be from all of the raw material and component manufacturer(s) and/or service provider(s) (finishing, plating, chrome, etc.).</t>
  </si>
  <si>
    <t>Certificate must state the material grade and color if applicable.  This should match the drawing and/or control plan or other places that the material is called out.</t>
  </si>
  <si>
    <t>This must be current within 1 year of submission date or there must be documentation from the supplier stating that there is no shelf-life expiration to the material and that they are still currently using the lot from that material certification.</t>
  </si>
  <si>
    <t>Verify that the parts tested are to the current rev. level and are the same part number as the parts being PPAP'd.</t>
  </si>
  <si>
    <t>Verify that the header is completed.</t>
  </si>
  <si>
    <t>Verify that the form includes the date testing took place and the test data is less than 1 yr. old.</t>
  </si>
  <si>
    <t>Verify that all test requirements listed in the design record and the control plan are represented in the test results and that they conform to the specifications listed.</t>
  </si>
  <si>
    <t>Insure that all lab accreditation documents are included for each test facility. Verify that the certifications are up to date. A Lab Scope must be included. An Accredited Laboratory must be ISO 17025 or equivalent. An internal qualified laboratory should be ISO 9001:2008 or equivalent.</t>
  </si>
  <si>
    <t>Verify that the address of the certification matches the address of the test results.</t>
  </si>
  <si>
    <t>Are the forms signed and dated?</t>
  </si>
  <si>
    <t>Performance Tests (DVP&amp;R)</t>
  </si>
  <si>
    <t>Required for all Broan designed components and non-shelf item parts unless otherwise specified or waived by Broan.</t>
  </si>
  <si>
    <t>Report with appropriate signatures is acceptable. All part numbers have to be identified on the report.</t>
  </si>
  <si>
    <t>Verify that the form includes the date testing took place and data is less than 1 yr. old.</t>
  </si>
  <si>
    <t>Insure that all lab accreditation documents are included for each test facility. Verify that the certifications are up to date.</t>
  </si>
  <si>
    <t>Are performance &amp; durability results included as specified?</t>
  </si>
  <si>
    <t>Do reports show who performed tests, date of test, number parts tested, change level of parts tested, and change level of specification parts were tested to?</t>
  </si>
  <si>
    <t>Initial Process Study</t>
  </si>
  <si>
    <t>Variable studies should be 30 samples minimum unless otherwise specified by Broan.</t>
  </si>
  <si>
    <t>Attribute studies should be 100 samples minimum unless other wise specified by Broan.</t>
  </si>
  <si>
    <t>Are control charts submitted which show a stable, in-control, process?</t>
  </si>
  <si>
    <t>Qualified Laboratory Documentation</t>
  </si>
  <si>
    <t>Same as above but should also include external lab documentation if applicable  (e.g. A2LA, ISO17025, ISO9001, or other customer approved laboratory).  This is to confirm if the sub-supplier is qualified to conduct the testing/measurement according to their lab scope.  This includes all raw material sub-suppliers as well as platers, finishers, chromers, etc.</t>
  </si>
  <si>
    <t>Is laboratory accredited for tests conducted.</t>
  </si>
  <si>
    <t xml:space="preserve">If the UL requirement is in the drawing, providing a copy of the UL certificate is mandatory. </t>
  </si>
  <si>
    <t>Appearance Approval Report (AAR)</t>
  </si>
  <si>
    <t>If design records include any appearance features such as but not limited to color, grain, finish, appearance or mastering standards an acceptance must be documented with the appropriate customer approvals.</t>
  </si>
  <si>
    <t>Part number, revision level and appearance requirements information must match the drawing.</t>
  </si>
  <si>
    <t>Is part cosmetic (cosmetic zones defined)? If no, cosmetic validation report not required.</t>
  </si>
  <si>
    <t>Does the form contain the appropriate signatures?</t>
  </si>
  <si>
    <t>Sample Production Parts</t>
  </si>
  <si>
    <t>Is there a minimum of 1 sample from each cavity or 2 samples if the tool is not cavity specific?</t>
  </si>
  <si>
    <t>Insure that samples are identified with part number, rev. level and cavity number.</t>
  </si>
  <si>
    <t>Insure that samples are numbered to the dimensional layout.</t>
  </si>
  <si>
    <t>Insure that samples are conforming to the quality standards. (Have samples approved by quality)</t>
  </si>
  <si>
    <t>Master Sample</t>
  </si>
  <si>
    <t>A sample signed off by customer and supplier, that usually is used to train operators on subjective inspections such as visual or for noise.</t>
  </si>
  <si>
    <t>Checking Aids</t>
  </si>
  <si>
    <t>When there are special tools for checking parts, this section shows a picture of the tool and calibration records, including dimensional report of the tool.</t>
  </si>
  <si>
    <t>See Part Submission Warrant to verify checking aids are noted.</t>
  </si>
  <si>
    <t>Are correct Engineering Change Level and date shown on Warrant?</t>
  </si>
  <si>
    <t>See Control Plan to verify checking aids are noted.</t>
  </si>
  <si>
    <t xml:space="preserve">Is there evidence "all aspects of the checking aid agree with part dimensional requirements"? </t>
  </si>
  <si>
    <t>Each customer may have specific requirements to be included on the PPAP package (UL, CSA, ETL, NOA, etc.) It is a good practice to ask the customer for PPAP expectations before even quoting for a job.</t>
  </si>
  <si>
    <t>Are there Customer-Specific requirements (must be specified on attachment to Submission Checklist)?</t>
  </si>
  <si>
    <t>Do records indicate supplier has complied with these requirements?</t>
  </si>
  <si>
    <t>Packaging Specifications</t>
  </si>
  <si>
    <t>PART SUBMISSION WARRANT</t>
  </si>
  <si>
    <t>Part Information</t>
  </si>
  <si>
    <t>Street Address</t>
  </si>
  <si>
    <t>Submission Information</t>
  </si>
  <si>
    <t>Reason for Submission</t>
  </si>
  <si>
    <t>Reason Type</t>
  </si>
  <si>
    <t>Explanation</t>
  </si>
  <si>
    <r>
      <t xml:space="preserve">Submission Results </t>
    </r>
    <r>
      <rPr>
        <b/>
        <sz val="10"/>
        <color rgb="FFFF0000"/>
        <rFont val="Calibri"/>
        <family val="2"/>
        <scheme val="minor"/>
      </rPr>
      <t>*</t>
    </r>
  </si>
  <si>
    <t>These results derive from the following</t>
  </si>
  <si>
    <t>These results meet all drawing and specification requirements?</t>
  </si>
  <si>
    <t>If "No" Explain Below</t>
  </si>
  <si>
    <r>
      <t xml:space="preserve">Declaration </t>
    </r>
    <r>
      <rPr>
        <b/>
        <sz val="10"/>
        <color rgb="FFFF0000"/>
        <rFont val="Calibri"/>
        <family val="2"/>
        <scheme val="minor"/>
      </rPr>
      <t>*</t>
    </r>
  </si>
  <si>
    <t>I hereby affirm that the samples and data represented by this warrant are representative of our parts which were made by Approval Process Requirements. I further affirm that these samples were produced at the production rate. I also certify that documented evidence of such compliance is on file and available for review. I have noted any deviations from the declaration below.</t>
  </si>
  <si>
    <t>Explanation / Comments</t>
  </si>
  <si>
    <t>Authorized Signature</t>
  </si>
  <si>
    <t xml:space="preserve"> Authorized Name</t>
  </si>
  <si>
    <t>Phone Number</t>
  </si>
  <si>
    <t>Title / Position</t>
  </si>
  <si>
    <t>Email Address</t>
  </si>
  <si>
    <t>Disposition</t>
  </si>
  <si>
    <t>PPAP Disposition</t>
  </si>
  <si>
    <t>Action Plans</t>
  </si>
  <si>
    <t>Issues</t>
  </si>
  <si>
    <t>Action Plan</t>
  </si>
  <si>
    <t>Interim Control Plan</t>
  </si>
  <si>
    <t>Completion Date</t>
  </si>
  <si>
    <t>Department</t>
  </si>
  <si>
    <t>Name</t>
  </si>
  <si>
    <t>Product / Design Engineer</t>
  </si>
  <si>
    <t>Quality Engineer</t>
  </si>
  <si>
    <t>Supplier to insert Assembly drawing to be used in production</t>
  </si>
  <si>
    <t>(to verify document control)</t>
  </si>
  <si>
    <t>Design Responsibility</t>
  </si>
  <si>
    <t>FMEA Number</t>
  </si>
  <si>
    <t>Contact Number</t>
  </si>
  <si>
    <t>Prepared By</t>
  </si>
  <si>
    <t>Eng. Revision Level</t>
  </si>
  <si>
    <t>Key Date</t>
  </si>
  <si>
    <t>FMEA Date (Orig.)</t>
  </si>
  <si>
    <t>Core Team</t>
  </si>
  <si>
    <t>Customer Manufacturing Site</t>
  </si>
  <si>
    <t>FMEA Date</t>
  </si>
  <si>
    <t xml:space="preserve"> Item Number</t>
  </si>
  <si>
    <t xml:space="preserve">Item/
Function </t>
  </si>
  <si>
    <t xml:space="preserve">Requirements </t>
  </si>
  <si>
    <t>Potential 
Failure Mode</t>
  </si>
  <si>
    <t>Potential  Effects 
of Failure</t>
  </si>
  <si>
    <t>SEV</t>
  </si>
  <si>
    <t>Class</t>
  </si>
  <si>
    <t>Potential Cause(s)/
Failure Mechanisms</t>
  </si>
  <si>
    <t>OCC</t>
  </si>
  <si>
    <t xml:space="preserve">Current  Product Controls </t>
  </si>
  <si>
    <t>DET</t>
  </si>
  <si>
    <t>RPN</t>
  </si>
  <si>
    <t>Recommended
Action(s)</t>
  </si>
  <si>
    <t>Responsibility and Completion Date</t>
  </si>
  <si>
    <t>Action Results</t>
  </si>
  <si>
    <t>Prevention</t>
  </si>
  <si>
    <t>Detection</t>
  </si>
  <si>
    <t>Actions Taken</t>
  </si>
  <si>
    <t>Design Failure Modes and Effects Analysis
DFMEA</t>
  </si>
  <si>
    <t>Process Flow Diagram</t>
  </si>
  <si>
    <t>Process Responsibility</t>
  </si>
  <si>
    <t>PFD Number</t>
  </si>
  <si>
    <t>PFD Date (Orig.)</t>
  </si>
  <si>
    <t>PFD Date</t>
  </si>
  <si>
    <t>Process Number</t>
  </si>
  <si>
    <t>Manufacture</t>
  </si>
  <si>
    <t>Move &amp; Handle</t>
  </si>
  <si>
    <t>Store &amp; Get</t>
  </si>
  <si>
    <t>Inspect</t>
  </si>
  <si>
    <t>Operation Description</t>
  </si>
  <si>
    <t>Class
(KPC)</t>
  </si>
  <si>
    <t xml:space="preserve">Significant 
Product 
Characteristics
(Outputs) </t>
  </si>
  <si>
    <t>Class
(KCC)</t>
  </si>
  <si>
    <t xml:space="preserve">Significant 
Product 
Characteristics
(Inputs) </t>
  </si>
  <si>
    <t>FMEA - Risk Review</t>
  </si>
  <si>
    <t>Low</t>
  </si>
  <si>
    <t>Moderate</t>
  </si>
  <si>
    <t>High</t>
  </si>
  <si>
    <t>Potential Failure Modes and Effects Analysis
Process FMEA</t>
  </si>
  <si>
    <t xml:space="preserve"> Process Number</t>
  </si>
  <si>
    <t xml:space="preserve">Process/Step
Function </t>
  </si>
  <si>
    <t xml:space="preserve">Current  Process Controls </t>
  </si>
  <si>
    <r>
      <t xml:space="preserve">Control Plan </t>
    </r>
    <r>
      <rPr>
        <b/>
        <sz val="20"/>
        <color rgb="FFFF0000"/>
        <rFont val="Arial"/>
        <family val="2"/>
      </rPr>
      <t>to be filled by supplier (or equivalent to be provided)</t>
    </r>
  </si>
  <si>
    <t>Door to door process, from PO reception to arrival @ Broan. Critical dimensions verification must be part of this Control plan.</t>
  </si>
  <si>
    <t>Control Plan Number</t>
  </si>
  <si>
    <t>Control Plan Date (Orig.)</t>
  </si>
  <si>
    <t>Control Plan Date</t>
  </si>
  <si>
    <t>Part / Process Number</t>
  </si>
  <si>
    <t>Process Name / Operation Description</t>
  </si>
  <si>
    <t>Machine Devices / Jig / Tools for Manufacturing</t>
  </si>
  <si>
    <t>Characteristics</t>
  </si>
  <si>
    <t>Special Char. Class</t>
  </si>
  <si>
    <t>Methods</t>
  </si>
  <si>
    <t>Control Method</t>
  </si>
  <si>
    <t>Reaction Plan</t>
  </si>
  <si>
    <t>Product / Process / Specification / Tolerance</t>
  </si>
  <si>
    <t>Evaluation/
Measurement Technique</t>
  </si>
  <si>
    <t>Sample</t>
  </si>
  <si>
    <t>No.</t>
  </si>
  <si>
    <t>Product</t>
  </si>
  <si>
    <t>Process</t>
  </si>
  <si>
    <t xml:space="preserve"> Size</t>
  </si>
  <si>
    <t xml:space="preserve"> Freq</t>
  </si>
  <si>
    <t xml:space="preserve">                                                                                                                                                                                                                                                                                 </t>
  </si>
  <si>
    <t>MEASUREMENT SYSTEM ANALYSIS - Variable Gages</t>
  </si>
  <si>
    <t>X Data</t>
  </si>
  <si>
    <t>Range Data</t>
  </si>
  <si>
    <t>j index</t>
  </si>
  <si>
    <t>Part Average</t>
  </si>
  <si>
    <t>D4</t>
  </si>
  <si>
    <t>A2</t>
  </si>
  <si>
    <t>Op 1 X AVG</t>
  </si>
  <si>
    <t>Op 1 R AVG</t>
  </si>
  <si>
    <t>Op 2 X AVG</t>
  </si>
  <si>
    <t>Op 2 R AVG</t>
  </si>
  <si>
    <t>Gage Type</t>
  </si>
  <si>
    <t>Gage ID</t>
  </si>
  <si>
    <t>Op 3 X AVG</t>
  </si>
  <si>
    <t>Op 3 R Avg</t>
  </si>
  <si>
    <t>USL</t>
  </si>
  <si>
    <t>LSL</t>
  </si>
  <si>
    <t>Number of Trials</t>
  </si>
  <si>
    <t>AVG of X AVG</t>
  </si>
  <si>
    <t>Avg of R AVG</t>
  </si>
  <si>
    <t>R of X AVG</t>
  </si>
  <si>
    <t>R of R AVG</t>
  </si>
  <si>
    <t>Operator 1</t>
  </si>
  <si>
    <t>Operator 2</t>
  </si>
  <si>
    <t>Operator 3</t>
  </si>
  <si>
    <t>ABS R Avg</t>
  </si>
  <si>
    <t>Part #</t>
  </si>
  <si>
    <t>1st Trial</t>
  </si>
  <si>
    <t>2nd Trial</t>
  </si>
  <si>
    <t>3rd Trial</t>
  </si>
  <si>
    <t>Range</t>
  </si>
  <si>
    <t>Spec Range</t>
  </si>
  <si>
    <t>Parts Tested</t>
  </si>
  <si>
    <t>X-Range</t>
  </si>
  <si>
    <t># of Operators</t>
  </si>
  <si>
    <t>j=</t>
  </si>
  <si>
    <t># of Trials</t>
  </si>
  <si>
    <t>k=</t>
  </si>
  <si>
    <t>R of X AVGs</t>
  </si>
  <si>
    <t>r=</t>
  </si>
  <si>
    <t>UCLr</t>
  </si>
  <si>
    <t>d4=</t>
  </si>
  <si>
    <t>UCLx</t>
  </si>
  <si>
    <t>a2=</t>
  </si>
  <si>
    <t>LCLx</t>
  </si>
  <si>
    <t>Bar-R</t>
  </si>
  <si>
    <t>Bar-X</t>
  </si>
  <si>
    <t>Op1 X</t>
  </si>
  <si>
    <t>Op2 X</t>
  </si>
  <si>
    <t>Op3 X</t>
  </si>
  <si>
    <t>Op1 X-Bar</t>
  </si>
  <si>
    <t>Op2 X-Bar</t>
  </si>
  <si>
    <t>Op3 X-Bar</t>
  </si>
  <si>
    <t>Op1 Range</t>
  </si>
  <si>
    <t>Op2 Range</t>
  </si>
  <si>
    <t>Op3 Range</t>
  </si>
  <si>
    <t>Gage R&amp;R Summary</t>
  </si>
  <si>
    <t>Gage R&amp;R Dispostion</t>
  </si>
  <si>
    <t>Repeatability EV =</t>
  </si>
  <si>
    <t>Reproducability AV =</t>
  </si>
  <si>
    <t>R&amp;R =</t>
  </si>
  <si>
    <r>
      <t>GR&amp;R</t>
    </r>
    <r>
      <rPr>
        <sz val="8"/>
        <color theme="1"/>
        <rFont val="Calibri"/>
        <family val="2"/>
        <scheme val="minor"/>
      </rPr>
      <t>TOL</t>
    </r>
    <r>
      <rPr>
        <sz val="10"/>
        <color theme="1"/>
        <rFont val="Calibri"/>
        <family val="2"/>
        <scheme val="minor"/>
      </rPr>
      <t xml:space="preserve"> % &lt; 10%</t>
    </r>
  </si>
  <si>
    <t>Gage System is usable</t>
  </si>
  <si>
    <t>Part Variation: PV =</t>
  </si>
  <si>
    <r>
      <t>10 &lt; GR&amp;R</t>
    </r>
    <r>
      <rPr>
        <sz val="8"/>
        <color theme="1"/>
        <rFont val="Calibri"/>
        <family val="2"/>
        <scheme val="minor"/>
      </rPr>
      <t>TOL</t>
    </r>
    <r>
      <rPr>
        <sz val="11"/>
        <color theme="1"/>
        <rFont val="Calibri"/>
        <family val="2"/>
        <scheme val="minor"/>
      </rPr>
      <t xml:space="preserve"> % </t>
    </r>
    <r>
      <rPr>
        <sz val="11"/>
        <color theme="1"/>
        <rFont val="Calibri"/>
        <family val="2"/>
      </rPr>
      <t>≤</t>
    </r>
    <r>
      <rPr>
        <sz val="11"/>
        <color theme="1"/>
        <rFont val="Calibri"/>
        <family val="2"/>
        <scheme val="minor"/>
      </rPr>
      <t xml:space="preserve"> 30</t>
    </r>
  </si>
  <si>
    <t>Gage System is marginal</t>
  </si>
  <si>
    <t>Total Variation: TV =</t>
  </si>
  <si>
    <r>
      <t>GR&amp;R</t>
    </r>
    <r>
      <rPr>
        <sz val="8"/>
        <color theme="1"/>
        <rFont val="Calibri"/>
        <family val="2"/>
        <scheme val="minor"/>
      </rPr>
      <t>TOL</t>
    </r>
    <r>
      <rPr>
        <sz val="11"/>
        <color theme="1"/>
        <rFont val="Calibri"/>
        <family val="2"/>
        <scheme val="minor"/>
      </rPr>
      <t xml:space="preserve"> % &gt; 30</t>
    </r>
  </si>
  <si>
    <t>Gage system is not usable</t>
  </si>
  <si>
    <t>Equipment Variation (EvTv) =</t>
  </si>
  <si>
    <t>EVTOL =</t>
  </si>
  <si>
    <t>Appearariser Varation (AVTV) =</t>
  </si>
  <si>
    <t>AVTOL =</t>
  </si>
  <si>
    <t>GR&amp;R (GR&amp;RTV) =</t>
  </si>
  <si>
    <t>GR&amp;RTOL =</t>
  </si>
  <si>
    <t>Part Variation (PVTV) =</t>
  </si>
  <si>
    <t xml:space="preserve">DIMENSIONAL RESULTS </t>
  </si>
  <si>
    <t>Data Provided By</t>
  </si>
  <si>
    <t>Data Reviewed By</t>
  </si>
  <si>
    <t>Disposition Codes</t>
  </si>
  <si>
    <t>A - Change Drawing</t>
  </si>
  <si>
    <t>Broan Use Only</t>
  </si>
  <si>
    <t>B - Use as is (This lot only)</t>
  </si>
  <si>
    <t>C - Other</t>
  </si>
  <si>
    <t>D - Reject</t>
  </si>
  <si>
    <t>Item</t>
  </si>
  <si>
    <t>Characteristic / Specification</t>
  </si>
  <si>
    <t>Nominal Specification</t>
  </si>
  <si>
    <t>Upper Tolerance</t>
  </si>
  <si>
    <t>Lower Tolerance</t>
  </si>
  <si>
    <t>Results</t>
  </si>
  <si>
    <t>Upper Spec</t>
  </si>
  <si>
    <t>Lower Spec</t>
  </si>
  <si>
    <t>MIN</t>
  </si>
  <si>
    <t>MAX</t>
  </si>
  <si>
    <t>Inspection Method</t>
  </si>
  <si>
    <t>Disposition Code</t>
  </si>
  <si>
    <t xml:space="preserve">Production Part Approval </t>
  </si>
  <si>
    <t>Material Test Results</t>
  </si>
  <si>
    <t>to be filled by supplier (or provide equivalent)</t>
  </si>
  <si>
    <t>Supplier Name:</t>
  </si>
  <si>
    <t>Part Number:</t>
  </si>
  <si>
    <t>Supplier Code:</t>
  </si>
  <si>
    <t>Material Supplier:</t>
  </si>
  <si>
    <t>Eng. Revision Level:</t>
  </si>
  <si>
    <t>*Customer Specified Supplier/Vendor Code:</t>
  </si>
  <si>
    <t>Name of the Laboratory:</t>
  </si>
  <si>
    <t>*If source approval is req'd, include the Supplier (Source) &amp; Customer assigned code.</t>
  </si>
  <si>
    <t>MATERIAL SPEC. NO. / REV / DATE</t>
  </si>
  <si>
    <t>SPECIFICATION / LIMITS</t>
  </si>
  <si>
    <t>TEST DATE</t>
  </si>
  <si>
    <t>QTY. TESTED</t>
  </si>
  <si>
    <t>SUPPLIER TEST RESULTS (DATA)</t>
  </si>
  <si>
    <t>OK</t>
  </si>
  <si>
    <t>NOT OK</t>
  </si>
  <si>
    <t>ü</t>
  </si>
  <si>
    <t>û</t>
  </si>
  <si>
    <t>Blanket statements of conformance are unacceptable for any test results.</t>
  </si>
  <si>
    <t>SIGNATURE</t>
  </si>
  <si>
    <t>TITLE</t>
  </si>
  <si>
    <t>DATE</t>
  </si>
  <si>
    <t>Design Verification Plan &amp; Report (DVP&amp;R)</t>
  </si>
  <si>
    <t>Supplier Code</t>
  </si>
  <si>
    <t>Supplier Key Contact</t>
  </si>
  <si>
    <t>E Mail</t>
  </si>
  <si>
    <t>PPAP rev:</t>
  </si>
  <si>
    <t>Sheet</t>
  </si>
  <si>
    <t xml:space="preserve">of </t>
  </si>
  <si>
    <t>Test Plan</t>
  </si>
  <si>
    <t>Test Report</t>
  </si>
  <si>
    <t>Test ID</t>
  </si>
  <si>
    <t>Specification &amp; Test Method</t>
  </si>
  <si>
    <t>Test Description</t>
  </si>
  <si>
    <t>Acceptance Criteria</t>
  </si>
  <si>
    <t>Test Stage</t>
  </si>
  <si>
    <t>Target Requirements</t>
  </si>
  <si>
    <t>Test Responsibility</t>
  </si>
  <si>
    <t>Timing Est.</t>
  </si>
  <si>
    <t>Timing</t>
  </si>
  <si>
    <t>Pass/Fail</t>
  </si>
  <si>
    <t>Actual Results</t>
  </si>
  <si>
    <t>Additional Notes</t>
  </si>
  <si>
    <t>Start</t>
  </si>
  <si>
    <t>Comp.</t>
  </si>
  <si>
    <t>Qty</t>
  </si>
  <si>
    <t>Type</t>
  </si>
  <si>
    <t>Act. Comp.</t>
  </si>
  <si>
    <t>Number</t>
  </si>
  <si>
    <t>Level</t>
  </si>
  <si>
    <t>Verification Report Authorization</t>
  </si>
  <si>
    <t>I affirm that the samples used for verification testing are representative of our parts, and I authorize the use of the design.</t>
  </si>
  <si>
    <t>Supplier Authorized Signature</t>
  </si>
  <si>
    <t>Title</t>
  </si>
  <si>
    <t>Qualify Laboratory</t>
  </si>
  <si>
    <t>ex: UL certificate, test equipment calibration certificate, ISO certificate, RoHS2 certification…</t>
  </si>
  <si>
    <t>APPEARANCE APPROVAL REPORT</t>
  </si>
  <si>
    <t>Color Evaluation</t>
  </si>
  <si>
    <t>Color</t>
  </si>
  <si>
    <t>TRISTMULUS DATA</t>
  </si>
  <si>
    <t>Master</t>
  </si>
  <si>
    <t>Material</t>
  </si>
  <si>
    <t>Hue</t>
  </si>
  <si>
    <t>Value</t>
  </si>
  <si>
    <t>Chroma</t>
  </si>
  <si>
    <t>Gloss</t>
  </si>
  <si>
    <t>Metallic</t>
  </si>
  <si>
    <t>Part Disposition</t>
  </si>
  <si>
    <t>Suffix</t>
  </si>
  <si>
    <t>DL</t>
  </si>
  <si>
    <t>Da</t>
  </si>
  <si>
    <t>Db</t>
  </si>
  <si>
    <t>DE</t>
  </si>
  <si>
    <t>CMC</t>
  </si>
  <si>
    <t>Source</t>
  </si>
  <si>
    <t>RED</t>
  </si>
  <si>
    <t>YEL</t>
  </si>
  <si>
    <t>GRN</t>
  </si>
  <si>
    <t>BLU</t>
  </si>
  <si>
    <t>LIGHT</t>
  </si>
  <si>
    <t>DARK</t>
  </si>
  <si>
    <t>GRAY</t>
  </si>
  <si>
    <t>CLEAN</t>
  </si>
  <si>
    <t>HIGH</t>
  </si>
  <si>
    <t>LOW</t>
  </si>
  <si>
    <t>Appearance Evaluation</t>
  </si>
  <si>
    <t>Texture Specification</t>
  </si>
  <si>
    <t>INSERT COLOR READING SAMPLE BELOW</t>
  </si>
  <si>
    <t>Texture ID</t>
  </si>
  <si>
    <t>Supplier Approval</t>
  </si>
  <si>
    <t>Approver Name</t>
  </si>
  <si>
    <t>Signature</t>
  </si>
  <si>
    <t>Approver Email</t>
  </si>
  <si>
    <t>Phone</t>
  </si>
  <si>
    <t>Customer Approval</t>
  </si>
  <si>
    <t>Picture of Product</t>
  </si>
  <si>
    <t>INSERT PICTURE OF PRODUCT BELOW</t>
  </si>
  <si>
    <t>Sample Product</t>
  </si>
  <si>
    <t>Picture of PPAP samples to be taken by Supplier &amp; attached here</t>
  </si>
  <si>
    <r>
      <t xml:space="preserve">When required, Broan to include: 
</t>
    </r>
    <r>
      <rPr>
        <sz val="14"/>
        <color rgb="FFFF0000"/>
        <rFont val="Calibri"/>
        <family val="2"/>
        <scheme val="minor"/>
      </rPr>
      <t>1) picture of worse case acceptable item (ex: aesthetical criteria).
2) picture of unacceptable item copied here</t>
    </r>
  </si>
  <si>
    <r>
      <t xml:space="preserve">Checking Aids
</t>
    </r>
    <r>
      <rPr>
        <b/>
        <sz val="12"/>
        <color rgb="FFFF0000"/>
        <rFont val="Arial"/>
        <family val="2"/>
      </rPr>
      <t>to be filled by supplier</t>
    </r>
  </si>
  <si>
    <t>Customer Spec. Requirements</t>
  </si>
  <si>
    <t>Special requirements to be verified</t>
  </si>
  <si>
    <t>YES</t>
  </si>
  <si>
    <t>NO</t>
  </si>
  <si>
    <t xml:space="preserve">2. If the item can cause noise or safety concerns that could be source of complaints &amp; returns from end customer, the control plan (spreadsheet 6) must cover this aspect. </t>
  </si>
  <si>
    <t>3. Packaging: max 30 pounds per box (Canadian Requirement)</t>
  </si>
  <si>
    <t>4. If drawing contains critical dimensions identified on drawing by symbol     , the control plan must cover this aspect.</t>
  </si>
  <si>
    <t>5. Refer to Broan's drawing for all other specific requirements</t>
  </si>
  <si>
    <t>6. For thermal protection parts.  Control plan shall specify clearly method and frequency for this functional aspect validation. (Specify How?)</t>
  </si>
  <si>
    <r>
      <t xml:space="preserve">7. For part with electrical continuity validation required.  Please provide explanation of how this verification is performed </t>
    </r>
    <r>
      <rPr>
        <sz val="11"/>
        <rFont val="Calibri"/>
        <family val="2"/>
        <scheme val="minor"/>
      </rPr>
      <t>(include picture of validation tool)</t>
    </r>
  </si>
  <si>
    <t>8. For product with crimped connectors.  Provide data for extraction strength (Cp &amp; Cpk).</t>
  </si>
  <si>
    <t>9. For product with crimped connectors.  Crimp tool verification and maintenance are mentioned in control plan.</t>
  </si>
  <si>
    <t>10. For electric motor, provide capabilities studies measurements of Voltage (V), Current (A) and Power (W) for each motor in no mechanical load and in lock rotor (for each speed if applicable).</t>
  </si>
  <si>
    <t>PACKAGING SPECIFICATIONS</t>
  </si>
  <si>
    <t>Supplier Responsibilities</t>
  </si>
  <si>
    <t>Part</t>
  </si>
  <si>
    <t>In Packaging Position</t>
  </si>
  <si>
    <t>Carton</t>
  </si>
  <si>
    <t>With Label Shown</t>
  </si>
  <si>
    <t>Supplier is responsible for packaging design?</t>
  </si>
  <si>
    <t>INSERT PICTURES HERE</t>
  </si>
  <si>
    <t>Does packaging pass ISTA 1A testing?</t>
  </si>
  <si>
    <t>Packaging Information</t>
  </si>
  <si>
    <t>Standard Pallet Used? (48" x 40")</t>
  </si>
  <si>
    <t>If no, size:</t>
  </si>
  <si>
    <t>L</t>
  </si>
  <si>
    <t>W</t>
  </si>
  <si>
    <t>Unit load shipped size</t>
  </si>
  <si>
    <t>H</t>
  </si>
  <si>
    <t>Container size</t>
  </si>
  <si>
    <t>Quantity shipped</t>
  </si>
  <si>
    <t>pcs shipped</t>
  </si>
  <si>
    <t>Quantity shipped (container)</t>
  </si>
  <si>
    <t>pcs per carton shipped</t>
  </si>
  <si>
    <t>Container Weight</t>
  </si>
  <si>
    <t>Lbs</t>
  </si>
  <si>
    <t>Note: 30 pound max per container (Canadian Requirement)</t>
  </si>
  <si>
    <t>Packaging Label</t>
  </si>
  <si>
    <t>ISTA Drop Test Data</t>
  </si>
  <si>
    <t>Customer Data</t>
  </si>
  <si>
    <t>Container label to have customer part number, quantity, purchase order number, supplier name, etc..</t>
  </si>
  <si>
    <t>INSERT ISTA DATA HERE</t>
  </si>
  <si>
    <t>INSERT CUSTOMER DATA HERE</t>
  </si>
  <si>
    <t>INSERT PICTURE OF LABEL HERE</t>
  </si>
  <si>
    <r>
      <rPr>
        <b/>
        <sz val="10"/>
        <color theme="1"/>
        <rFont val="Calibri"/>
        <family val="2"/>
        <scheme val="minor"/>
      </rPr>
      <t>Engineering Change Documents (If any)</t>
    </r>
    <r>
      <rPr>
        <sz val="11"/>
        <color theme="1"/>
        <rFont val="Calibri"/>
        <family val="2"/>
        <scheme val="minor"/>
      </rPr>
      <t xml:space="preserve">
</t>
    </r>
    <r>
      <rPr>
        <sz val="8"/>
        <color theme="1"/>
        <rFont val="Calibri"/>
        <family val="2"/>
        <scheme val="minor"/>
      </rPr>
      <t>Supplier Change Request or Pre-Approval</t>
    </r>
  </si>
  <si>
    <r>
      <rPr>
        <b/>
        <sz val="10"/>
        <color theme="1"/>
        <rFont val="Calibri"/>
        <family val="2"/>
        <scheme val="minor"/>
      </rPr>
      <t>Customer Engineering Approval (If required)</t>
    </r>
    <r>
      <rPr>
        <sz val="11"/>
        <color theme="1"/>
        <rFont val="Calibri"/>
        <family val="2"/>
        <scheme val="minor"/>
      </rPr>
      <t xml:space="preserve">
</t>
    </r>
    <r>
      <rPr>
        <sz val="8"/>
        <color theme="1"/>
        <rFont val="Calibri"/>
        <family val="2"/>
        <scheme val="minor"/>
      </rPr>
      <t>Supplier Deviation Request</t>
    </r>
  </si>
  <si>
    <r>
      <rPr>
        <b/>
        <sz val="10"/>
        <color theme="1"/>
        <rFont val="Calibri"/>
        <family val="2"/>
        <scheme val="minor"/>
      </rPr>
      <t>Part Submission Warrant (PSW)</t>
    </r>
    <r>
      <rPr>
        <sz val="11"/>
        <color theme="1"/>
        <rFont val="Calibri"/>
        <family val="2"/>
        <scheme val="minor"/>
      </rPr>
      <t xml:space="preserve">
</t>
    </r>
    <r>
      <rPr>
        <sz val="8"/>
        <color theme="1"/>
        <rFont val="Calibri"/>
        <family val="2"/>
        <scheme val="minor"/>
      </rPr>
      <t>Required for every submission</t>
    </r>
  </si>
  <si>
    <r>
      <t>1. Design Records:</t>
    </r>
    <r>
      <rPr>
        <sz val="12"/>
        <rFont val="Arial"/>
        <family val="2"/>
      </rPr>
      <t xml:space="preserve"> A copy of the drawing. If the customer is design responsible this is a copy of customer drawing that is sent together with the Purchase Order (PO). If supplier is design responsible this is a released drawing in supplier's release system.</t>
    </r>
  </si>
  <si>
    <r>
      <t xml:space="preserve">4. DFMEA: </t>
    </r>
    <r>
      <rPr>
        <sz val="12"/>
        <rFont val="Arial"/>
        <family val="2"/>
      </rPr>
      <t>A copy of the Design Failure Mode and Effect Analysis (DFMEA), reviewed and signed-off by supplier and customer. If customer is design responsible, usually customer may not share this document with the supplier. However, the list of all critical or high impact product characteristics should be shared with the supplier, so they can be addressed on the PFMEA and Control Plan.</t>
    </r>
  </si>
  <si>
    <r>
      <t>5. Process Flow Diagram:</t>
    </r>
    <r>
      <rPr>
        <sz val="12"/>
        <rFont val="Arial"/>
        <family val="2"/>
      </rPr>
      <t xml:space="preserve"> A copy of the Process Flow, indicating all steps and sequence in the fabrication process, including incoming components.</t>
    </r>
  </si>
  <si>
    <r>
      <t>6. PFMEA:</t>
    </r>
    <r>
      <rPr>
        <sz val="12"/>
        <rFont val="Arial"/>
        <family val="2"/>
      </rPr>
      <t xml:space="preserve"> A copy of the Process Failure Mode and Effect Analysis (PFMEA), reviewed and signed-off by supplier and customer. The PFMEA follows the Process Flow steps, and indicate "what could go wrong" during the fabrication and assembly of each component.</t>
    </r>
  </si>
  <si>
    <r>
      <t>7. Control Plan:</t>
    </r>
    <r>
      <rPr>
        <sz val="12"/>
        <rFont val="Arial"/>
        <family val="2"/>
      </rPr>
      <t xml:space="preserve"> A copy of the Control Plan, reviewed and signed-off by supplier and customer. The Control Plan follows the PFMEA steps, and provides more details on how the "potential issues" are checked in the incoming quality, assembly process or during inspections of finished products.</t>
    </r>
  </si>
  <si>
    <r>
      <t>9. Dimensional Results:</t>
    </r>
    <r>
      <rPr>
        <sz val="12"/>
        <rFont val="Arial"/>
        <family val="2"/>
      </rPr>
      <t xml:space="preserve"> A list of every dimension noted on the balloon drawing or other specifications. This list shows the product characteristic, specification, the measurement results and the assessment showing if this dimension (variable / attribute) is "ok" or "not ok". Usually a minimum of 3 to 5 pieces are reported per product/process combination. The specific required number of samples may be different depending on circumstances related to the part being submitted. Please see the PSW for the number required for each PPAP submission.</t>
    </r>
  </si>
  <si>
    <r>
      <t xml:space="preserve">10. Records of Material: </t>
    </r>
    <r>
      <rPr>
        <sz val="12"/>
        <rFont val="Arial"/>
        <family val="2"/>
      </rPr>
      <t>This section lists all material certifications (steel, plastics, plating, etc), as specified on the drawing. The material certification shall show compliance to the drawing specification.</t>
    </r>
  </si>
  <si>
    <r>
      <t>10a. Performance Tests (DVP&amp;R):</t>
    </r>
    <r>
      <rPr>
        <sz val="12"/>
        <rFont val="Arial"/>
        <family val="2"/>
      </rPr>
      <t xml:space="preserve"> A summary of every test performed on the part. This summary is usually on a form of DVP&amp;R (Design Verification Plan and Report), which lists each individual test, when it was performed, the specification, results and the assessment ''Pass/Fail''. If there is an Engineering Specification, usually it is noted on the drawing. The DVP&amp;R shall be reviewed and signed off by both customer and supplier engineering groups. The quality engineer will look for a supplier signature on this document.</t>
    </r>
  </si>
  <si>
    <r>
      <t>17a. Packaging Specifications:</t>
    </r>
    <r>
      <rPr>
        <sz val="12"/>
        <rFont val="Arial"/>
        <family val="2"/>
      </rPr>
      <t xml:space="preserve"> This section lists all material descriptions needed and the instructions to make sure that the parts will not be damage during the transporation and storage. 
This section may also include detail of specific labeling  and/or bar coding requirements.</t>
    </r>
  </si>
  <si>
    <r>
      <t>18. Part Submission Warrant (PSW):</t>
    </r>
    <r>
      <rPr>
        <sz val="12"/>
        <rFont val="Arial"/>
        <family val="2"/>
      </rPr>
      <t xml:space="preserve"> This is the form that summarizes the whole PPAP package and the approval of the part / process . This form shows the reason for submission (design change, annual revalidation, etc) and the level of documents submitted to the customer. There is a section that asks for "results meeting all drawing and specification requirements: yes/no" refers to the whole package. If there is any deviations the supplier should note on the warrant or inform that PPAP cannot be submitted.</t>
    </r>
  </si>
  <si>
    <r>
      <t xml:space="preserve">3. Customer Engineering Approval: </t>
    </r>
    <r>
      <rPr>
        <sz val="12"/>
        <rFont val="Arial"/>
        <family val="2"/>
      </rPr>
      <t>Broan's approval on a supplier deviation request.</t>
    </r>
  </si>
  <si>
    <r>
      <t xml:space="preserve">2. Engineering Change Documents: </t>
    </r>
    <r>
      <rPr>
        <sz val="12"/>
        <rFont val="Arial"/>
        <family val="2"/>
      </rPr>
      <t>A copy of the supplier deviation request if parts do not meet the print and it is suspected that the parts can be utilized.</t>
    </r>
  </si>
  <si>
    <t>Approved</t>
  </si>
  <si>
    <t>Interim Approval</t>
  </si>
  <si>
    <t>Rejected</t>
  </si>
  <si>
    <t>Number of Operators</t>
  </si>
  <si>
    <t>Date of Insp</t>
  </si>
  <si>
    <t>Process Variation (TV) / Tolerance Variation (Tol)</t>
  </si>
  <si>
    <t>Units</t>
  </si>
  <si>
    <t>A minimum of 10 pieces have to measured</t>
  </si>
  <si>
    <t>Engineering Change Documents</t>
  </si>
  <si>
    <t>Supplier to insert any Engineering Change Documents required.</t>
  </si>
  <si>
    <t>Customer Engineering Approval</t>
  </si>
  <si>
    <t>Supplier to insert any Customer Engineering Approval Documents required.</t>
  </si>
  <si>
    <t>Capability Analysis (30 PCS)</t>
  </si>
  <si>
    <t>Customer:</t>
  </si>
  <si>
    <t>Job #:</t>
  </si>
  <si>
    <t>Date:</t>
  </si>
  <si>
    <t>Part No. :</t>
  </si>
  <si>
    <t>By:</t>
  </si>
  <si>
    <t>Rev.</t>
  </si>
  <si>
    <t>Status:</t>
  </si>
  <si>
    <t>Drawing zone</t>
  </si>
  <si>
    <t>Dimension</t>
  </si>
  <si>
    <t>Maximum</t>
  </si>
  <si>
    <t>Minimum</t>
  </si>
  <si>
    <t>Sample #</t>
  </si>
  <si>
    <t>Max 1-5</t>
  </si>
  <si>
    <t>Min 1-5</t>
  </si>
  <si>
    <t>Range 1-5</t>
  </si>
  <si>
    <t>Average 1-5</t>
  </si>
  <si>
    <t>Max 6-10</t>
  </si>
  <si>
    <t>Min 6-10</t>
  </si>
  <si>
    <t>Range 6-10</t>
  </si>
  <si>
    <t>Average 6-10</t>
  </si>
  <si>
    <t>Max 11-15</t>
  </si>
  <si>
    <t>Min 11-15</t>
  </si>
  <si>
    <t>Range 11-15</t>
  </si>
  <si>
    <t>Average 11-15</t>
  </si>
  <si>
    <t>Max 16-20</t>
  </si>
  <si>
    <t>Min 16-20</t>
  </si>
  <si>
    <t>Range 16-20</t>
  </si>
  <si>
    <t>Average 16-20</t>
  </si>
  <si>
    <t>Max 21-25</t>
  </si>
  <si>
    <t>Min 21-25</t>
  </si>
  <si>
    <t>Range 21-25</t>
  </si>
  <si>
    <t>Average 21-25</t>
  </si>
  <si>
    <t>Max 26-30</t>
  </si>
  <si>
    <t>Min 26-30</t>
  </si>
  <si>
    <t>Range 26-30</t>
  </si>
  <si>
    <t>Average 26-30</t>
  </si>
  <si>
    <t>Mean  (xbarbar)</t>
  </si>
  <si>
    <t>Subgroup Average (xbarbar)</t>
  </si>
  <si>
    <t>Population Std Deviation</t>
  </si>
  <si>
    <t>Subgroup Std Dev</t>
  </si>
  <si>
    <t>Average Range (rbar)</t>
  </si>
  <si>
    <t xml:space="preserve">CP </t>
  </si>
  <si>
    <t>UCL of average</t>
  </si>
  <si>
    <t>Cpk</t>
  </si>
  <si>
    <t>LCL of average</t>
  </si>
  <si>
    <t>CPL</t>
  </si>
  <si>
    <t>UCL of range</t>
  </si>
  <si>
    <t>CPU</t>
  </si>
  <si>
    <t>Process deviation (sigma hat)</t>
  </si>
  <si>
    <t>Sample Std Deviation</t>
  </si>
  <si>
    <t>Z Upper Spec Limit (Cp/Cpk)</t>
  </si>
  <si>
    <t>Pp</t>
  </si>
  <si>
    <t>Z Lower Spec Limit (Cp/Cpk)</t>
  </si>
  <si>
    <t>Ppk</t>
  </si>
  <si>
    <t>Z Min (Cp/Cpk)</t>
  </si>
  <si>
    <t>PPL</t>
  </si>
  <si>
    <t>Z Upper Spec Limit (Pp/Ppk)</t>
  </si>
  <si>
    <t>PPU</t>
  </si>
  <si>
    <t>Z Lower Spec Limit (Pp/Ppk)</t>
  </si>
  <si>
    <t xml:space="preserve">Mean + 3 Sigmas </t>
  </si>
  <si>
    <t>Z Min (Pp/Ppk)</t>
  </si>
  <si>
    <t xml:space="preserve">Mean - 3 Sigmas </t>
  </si>
  <si>
    <t>Maximum sample value</t>
  </si>
  <si>
    <t>Minimum sample value</t>
  </si>
  <si>
    <t>NOTES:</t>
  </si>
  <si>
    <t>Standard deviation of samples is calculated with function  STDEV used for Pp and Ppk (long term capability always worst than short term)</t>
  </si>
  <si>
    <t>Standard deviation of population is calculated with function  STDEVP used for Cp and Cpk (short term capability always better than long term.)</t>
  </si>
  <si>
    <t>Page 1 of 1</t>
  </si>
  <si>
    <t>Control Chart Values</t>
  </si>
  <si>
    <t>Subgroup</t>
  </si>
  <si>
    <t>D2</t>
  </si>
  <si>
    <t>D3</t>
  </si>
  <si>
    <t>Subgroup Max</t>
  </si>
  <si>
    <t>Subgroup Min</t>
  </si>
  <si>
    <t>(critical dimensions or specs from drawing. Identified with:              )</t>
  </si>
  <si>
    <t>Broan</t>
  </si>
  <si>
    <t>http://asq.org/sixsigma/2008/05/process-capability-study-1500.xls</t>
  </si>
  <si>
    <t>Click on the link below to access a template that will display control charts, histogram and Cp/Cpk results. Once the template has been populated you can copy and paste it onto a tab in this workbook. Please add as many tabs as you need.</t>
  </si>
  <si>
    <t>Agile PPAP #</t>
  </si>
  <si>
    <t>(Other)</t>
  </si>
  <si>
    <t>Disposition  (Broan Use Only)</t>
  </si>
  <si>
    <t>Date Approved</t>
  </si>
  <si>
    <t>Requested Return Date</t>
  </si>
  <si>
    <t>Date Submitted to Supplier</t>
  </si>
  <si>
    <t>ISIR Sample Qty</t>
  </si>
  <si>
    <t>Comments:</t>
  </si>
  <si>
    <t>PPAP Disposition Signatures (Sign / Scan File or Type Names) (Approvals to match Agile if Agile is utilized)</t>
  </si>
  <si>
    <t>TSCA or Deviation Number / Comments</t>
  </si>
  <si>
    <t>Part Description</t>
  </si>
  <si>
    <t>Part Revision</t>
  </si>
  <si>
    <t>Drawing Number</t>
  </si>
  <si>
    <t>Requested Return Date:</t>
  </si>
  <si>
    <t>Agile PPAP #:</t>
  </si>
  <si>
    <t>PPAP Submission Version</t>
  </si>
  <si>
    <t>ex: A1</t>
  </si>
  <si>
    <t>Part Description:</t>
  </si>
  <si>
    <t>Inches</t>
  </si>
  <si>
    <t>Millimeters</t>
  </si>
  <si>
    <t>Kgs</t>
  </si>
  <si>
    <t xml:space="preserve">All Significant Characteristics (CTQs &amp; KPCs) identified on the drawing and control plan require an initial process study. </t>
  </si>
  <si>
    <t>Part Name</t>
  </si>
  <si>
    <r>
      <rPr>
        <b/>
        <sz val="10"/>
        <rFont val="Arial"/>
        <family val="2"/>
      </rPr>
      <t xml:space="preserve">Covered in Control plan - </t>
    </r>
    <r>
      <rPr>
        <b/>
        <sz val="10"/>
        <color indexed="56"/>
        <rFont val="Arial"/>
        <family val="2"/>
      </rPr>
      <t xml:space="preserve">
</t>
    </r>
    <r>
      <rPr>
        <b/>
        <sz val="10"/>
        <color rgb="FFFF0000"/>
        <rFont val="Arial"/>
        <family val="2"/>
      </rPr>
      <t>Supplier to fill (Enter an "X" Where Applicable)</t>
    </r>
  </si>
  <si>
    <t xml:space="preserve">Size Units </t>
  </si>
  <si>
    <r>
      <t xml:space="preserve">8. Measurement System Analysis Studies (MSA): </t>
    </r>
    <r>
      <rPr>
        <sz val="12"/>
        <rFont val="Arial"/>
        <family val="2"/>
      </rPr>
      <t>MSA usually contains the Gage R&amp;R (Repeatability and Reproducibility analysis Report)</t>
    </r>
    <r>
      <rPr>
        <sz val="12"/>
        <color indexed="12"/>
        <rFont val="Arial"/>
        <family val="2"/>
      </rPr>
      <t xml:space="preserve"> </t>
    </r>
    <r>
      <rPr>
        <sz val="12"/>
        <rFont val="Arial"/>
        <family val="2"/>
      </rPr>
      <t>for the critical or high impact characteristics, and a confirmation that gauges used to measure these characteristics are calibrated.</t>
    </r>
  </si>
  <si>
    <t>Submitted in a timely manner per purchasing instructions and Supplier Requested Return Date?</t>
  </si>
  <si>
    <t>Is cosmetic validation form completed and acceptable?</t>
  </si>
  <si>
    <t>This section lists all material descriptions needed and the instructions to make sure that the parts will not be damaged during the transportation and storage.</t>
  </si>
  <si>
    <t>Reason for submission must be checked.</t>
  </si>
  <si>
    <t>ECN or ECO Number :</t>
  </si>
  <si>
    <t>1. All components to be UL recognized or UL listed. The certificates of proof have to be submitted for PPAP approval.</t>
  </si>
  <si>
    <t>To Populate the Template click &lt;Ctrl&gt;&lt;Alt&gt;&lt;Shift&gt;&lt;F9&gt;</t>
  </si>
  <si>
    <t>GLOBALFORM19revG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</si>
</sst>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mm/dd/yy;@"/>
    <numFmt numFmtId="165" formatCode="0.000"/>
    <numFmt numFmtId="166" formatCode="0.0000"/>
    <numFmt numFmtId="167" formatCode="m/d/yy;@"/>
    <numFmt numFmtId="168" formatCode="yyyy/mm/dd;@"/>
    <numFmt numFmtId="169" formatCode="mmmm\ d\,\ yyyy"/>
    <numFmt numFmtId="170" formatCode="0.00000"/>
  </numFmts>
  <fonts count="10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sz val="8"/>
      <color theme="1"/>
      <name val="Calibri"/>
      <family val="2"/>
      <scheme val="minor"/>
    </font>
    <font>
      <u/>
      <sz val="8"/>
      <color theme="1"/>
      <name val="Calibri"/>
      <family val="2"/>
      <scheme val="minor"/>
    </font>
    <font>
      <b/>
      <sz val="8"/>
      <color theme="1"/>
      <name val="Calibri"/>
      <family val="2"/>
      <scheme val="minor"/>
    </font>
    <font>
      <sz val="10"/>
      <name val="Arial"/>
      <family val="2"/>
    </font>
    <font>
      <b/>
      <sz val="20"/>
      <name val="Arial"/>
      <family val="2"/>
    </font>
    <font>
      <sz val="12"/>
      <name val="Arial"/>
      <family val="2"/>
    </font>
    <font>
      <b/>
      <sz val="12"/>
      <name val="Arial"/>
      <family val="2"/>
    </font>
    <font>
      <sz val="11"/>
      <name val="Arial"/>
      <family val="2"/>
    </font>
    <font>
      <b/>
      <sz val="18"/>
      <name val="Arial"/>
      <family val="2"/>
    </font>
    <font>
      <u/>
      <sz val="10"/>
      <color indexed="12"/>
      <name val="Arial"/>
      <family val="2"/>
    </font>
    <font>
      <sz val="12"/>
      <color indexed="12"/>
      <name val="Arial"/>
      <family val="2"/>
    </font>
    <font>
      <sz val="14"/>
      <name val="Arial"/>
      <family val="2"/>
    </font>
    <font>
      <b/>
      <i/>
      <sz val="10"/>
      <name val="Arial"/>
      <family val="2"/>
    </font>
    <font>
      <b/>
      <sz val="10"/>
      <name val="Arial"/>
      <family val="2"/>
    </font>
    <font>
      <sz val="10"/>
      <name val="Helv"/>
    </font>
    <font>
      <b/>
      <sz val="9"/>
      <color indexed="10"/>
      <name val="Arial"/>
      <family val="2"/>
    </font>
    <font>
      <b/>
      <sz val="11"/>
      <name val="Albertus Medium"/>
    </font>
    <font>
      <sz val="11"/>
      <name val="Albertus Medium"/>
      <family val="2"/>
    </font>
    <font>
      <sz val="10"/>
      <color indexed="63"/>
      <name val="Arial"/>
      <family val="2"/>
    </font>
    <font>
      <sz val="8"/>
      <color rgb="FF000000"/>
      <name val="Segoe UI"/>
      <family val="2"/>
    </font>
    <font>
      <b/>
      <sz val="12"/>
      <color theme="1"/>
      <name val="Calibri"/>
      <family val="2"/>
      <scheme val="minor"/>
    </font>
    <font>
      <b/>
      <sz val="10"/>
      <color rgb="FFFF0000"/>
      <name val="Calibri"/>
      <family val="2"/>
      <scheme val="minor"/>
    </font>
    <font>
      <i/>
      <sz val="10"/>
      <color theme="1"/>
      <name val="Calibri"/>
      <family val="2"/>
      <scheme val="minor"/>
    </font>
    <font>
      <sz val="14"/>
      <color theme="1"/>
      <name val="Vladimir Script"/>
      <family val="4"/>
    </font>
    <font>
      <sz val="10"/>
      <color theme="0"/>
      <name val="Calibri"/>
      <family val="2"/>
      <scheme val="minor"/>
    </font>
    <font>
      <sz val="10"/>
      <color theme="1"/>
      <name val="Vladimir Script"/>
      <family val="4"/>
    </font>
    <font>
      <sz val="10"/>
      <color theme="1" tint="0.499984740745262"/>
      <name val="Calibri"/>
      <family val="2"/>
      <scheme val="minor"/>
    </font>
    <font>
      <u/>
      <sz val="24"/>
      <color indexed="9"/>
      <name val="Times New Roman"/>
      <family val="1"/>
    </font>
    <font>
      <b/>
      <sz val="24"/>
      <color indexed="10"/>
      <name val="Arial"/>
      <family val="2"/>
    </font>
    <font>
      <sz val="8"/>
      <name val="Arial"/>
      <family val="2"/>
    </font>
    <font>
      <b/>
      <sz val="10"/>
      <color indexed="56"/>
      <name val="Arial"/>
      <family val="2"/>
    </font>
    <font>
      <strike/>
      <sz val="8"/>
      <name val="Arial"/>
      <family val="2"/>
    </font>
    <font>
      <b/>
      <sz val="9"/>
      <name val="Arial"/>
      <family val="2"/>
    </font>
    <font>
      <sz val="9"/>
      <name val="Arial"/>
      <family val="2"/>
    </font>
    <font>
      <b/>
      <sz val="14"/>
      <color rgb="FFFF0000"/>
      <name val="Arial"/>
      <family val="2"/>
    </font>
    <font>
      <b/>
      <sz val="12"/>
      <color rgb="FFFF0000"/>
      <name val="Arial"/>
      <family val="2"/>
    </font>
    <font>
      <sz val="10"/>
      <color indexed="9"/>
      <name val="Arial"/>
      <family val="2"/>
    </font>
    <font>
      <sz val="12"/>
      <name val="Arial MT"/>
    </font>
    <font>
      <sz val="10"/>
      <name val="Times New Roman"/>
      <family val="1"/>
    </font>
    <font>
      <b/>
      <sz val="22"/>
      <name val="Times New Roman"/>
      <family val="1"/>
    </font>
    <font>
      <sz val="22"/>
      <name val="Arial MT"/>
    </font>
    <font>
      <b/>
      <sz val="26"/>
      <name val="Arial"/>
      <family val="2"/>
    </font>
    <font>
      <b/>
      <sz val="10"/>
      <name val="Times New Roman"/>
      <family val="1"/>
    </font>
    <font>
      <b/>
      <sz val="11"/>
      <name val="Arial"/>
      <family val="2"/>
    </font>
    <font>
      <sz val="10"/>
      <name val="Arial MT"/>
    </font>
    <font>
      <b/>
      <sz val="20"/>
      <color rgb="FFFF0000"/>
      <name val="Arial"/>
      <family val="2"/>
    </font>
    <font>
      <b/>
      <sz val="10"/>
      <color rgb="FFFF0000"/>
      <name val="Arial"/>
      <family val="2"/>
    </font>
    <font>
      <sz val="10"/>
      <color rgb="FFFF0000"/>
      <name val="Arial"/>
      <family val="2"/>
    </font>
    <font>
      <sz val="7"/>
      <name val="Arial"/>
      <family val="2"/>
    </font>
    <font>
      <b/>
      <sz val="10"/>
      <color theme="0"/>
      <name val="Courier"/>
    </font>
    <font>
      <sz val="10"/>
      <color theme="0"/>
      <name val="Courier"/>
      <family val="3"/>
    </font>
    <font>
      <b/>
      <sz val="10"/>
      <name val="Calibri"/>
      <family val="2"/>
      <scheme val="minor"/>
    </font>
    <font>
      <sz val="11"/>
      <name val="Calibri"/>
      <family val="2"/>
      <scheme val="minor"/>
    </font>
    <font>
      <b/>
      <sz val="11"/>
      <name val="Calibri"/>
      <family val="2"/>
      <scheme val="minor"/>
    </font>
    <font>
      <b/>
      <sz val="10"/>
      <color theme="0"/>
      <name val="Courier"/>
      <family val="3"/>
    </font>
    <font>
      <sz val="11"/>
      <color theme="1"/>
      <name val="Calibri"/>
      <family val="2"/>
    </font>
    <font>
      <b/>
      <sz val="36"/>
      <color theme="1"/>
      <name val="Calibri"/>
      <family val="2"/>
      <scheme val="minor"/>
    </font>
    <font>
      <b/>
      <sz val="13"/>
      <name val="Arial"/>
      <family val="2"/>
    </font>
    <font>
      <b/>
      <sz val="14"/>
      <name val="Arial"/>
      <family val="2"/>
    </font>
    <font>
      <b/>
      <sz val="10"/>
      <color indexed="17"/>
      <name val="Wingdings"/>
      <charset val="2"/>
    </font>
    <font>
      <b/>
      <sz val="10"/>
      <color indexed="10"/>
      <name val="Wingdings"/>
      <charset val="2"/>
    </font>
    <font>
      <sz val="9"/>
      <color indexed="17"/>
      <name val="Arial"/>
      <family val="2"/>
    </font>
    <font>
      <sz val="9"/>
      <color indexed="10"/>
      <name val="Arial"/>
      <family val="2"/>
    </font>
    <font>
      <u/>
      <sz val="8"/>
      <name val="Arial"/>
      <family val="2"/>
    </font>
    <font>
      <b/>
      <sz val="8"/>
      <color indexed="17"/>
      <name val="Arial"/>
      <family val="2"/>
    </font>
    <font>
      <b/>
      <sz val="8"/>
      <color indexed="10"/>
      <name val="Arial"/>
      <family val="2"/>
    </font>
    <font>
      <b/>
      <sz val="10"/>
      <color indexed="8"/>
      <name val="Calibri"/>
      <family val="2"/>
    </font>
    <font>
      <b/>
      <sz val="16"/>
      <name val="Arial"/>
      <family val="2"/>
    </font>
    <font>
      <sz val="12"/>
      <color indexed="12"/>
      <name val="Arial MT"/>
    </font>
    <font>
      <b/>
      <sz val="26"/>
      <color theme="1"/>
      <name val="Calibri"/>
      <family val="2"/>
      <scheme val="minor"/>
    </font>
    <font>
      <sz val="18"/>
      <color rgb="FFFF0000"/>
      <name val="Calibri"/>
      <family val="2"/>
      <scheme val="minor"/>
    </font>
    <font>
      <sz val="14"/>
      <color rgb="FFFF0000"/>
      <name val="Calibri"/>
      <family val="2"/>
      <scheme val="minor"/>
    </font>
    <font>
      <b/>
      <sz val="12"/>
      <name val="Calibri"/>
      <family val="2"/>
      <scheme val="minor"/>
    </font>
    <font>
      <sz val="12"/>
      <name val="Calibri"/>
      <family val="2"/>
      <scheme val="minor"/>
    </font>
    <font>
      <sz val="10"/>
      <name val="Calibri"/>
      <family val="2"/>
      <scheme val="minor"/>
    </font>
    <font>
      <sz val="10"/>
      <color rgb="FFFF0000"/>
      <name val="Calibri"/>
      <family val="2"/>
      <scheme val="minor"/>
    </font>
    <font>
      <b/>
      <sz val="10"/>
      <color theme="0" tint="-4.9989318521683403E-2"/>
      <name val="Calibri"/>
      <family val="2"/>
      <scheme val="minor"/>
    </font>
    <font>
      <b/>
      <i/>
      <sz val="11"/>
      <name val="Arial"/>
      <family val="2"/>
    </font>
    <font>
      <sz val="11"/>
      <color rgb="FFFF0000"/>
      <name val="Arial"/>
      <family val="2"/>
    </font>
    <font>
      <u/>
      <sz val="22"/>
      <color theme="10"/>
      <name val="Calibri"/>
      <family val="2"/>
      <scheme val="minor"/>
    </font>
    <font>
      <b/>
      <sz val="11"/>
      <color theme="0"/>
      <name val="Arial"/>
      <family val="2"/>
    </font>
    <font>
      <b/>
      <sz val="10"/>
      <color theme="0"/>
      <name val="Arial"/>
      <family val="2"/>
    </font>
    <font>
      <sz val="10"/>
      <color theme="0"/>
      <name val="Arial"/>
      <family val="2"/>
    </font>
    <font>
      <b/>
      <sz val="7.5"/>
      <color theme="0"/>
      <name val="Arial"/>
      <family val="2"/>
    </font>
    <font>
      <sz val="7.5"/>
      <color theme="0"/>
      <name val="Arial"/>
      <family val="2"/>
    </font>
    <font>
      <b/>
      <sz val="8"/>
      <color theme="0"/>
      <name val="Arial"/>
      <family val="2"/>
    </font>
    <font>
      <sz val="12"/>
      <color theme="1"/>
      <name val="Calibri"/>
      <family val="2"/>
      <scheme val="minor"/>
    </font>
    <font>
      <sz val="9"/>
      <color indexed="81"/>
      <name val="Tahoma"/>
      <family val="2"/>
    </font>
    <font>
      <b/>
      <sz val="9"/>
      <color indexed="81"/>
      <name val="Tahoma"/>
      <family val="2"/>
    </font>
  </fonts>
  <fills count="16">
    <fill>
      <patternFill patternType="none"/>
    </fill>
    <fill>
      <patternFill patternType="gray125"/>
    </fill>
    <fill>
      <patternFill patternType="solid">
        <fgColor theme="1"/>
        <bgColor indexed="64"/>
      </patternFill>
    </fill>
    <fill>
      <patternFill patternType="solid">
        <fgColor theme="4" tint="-0.249977111117893"/>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darkGray">
        <fgColor indexed="10"/>
        <bgColor indexed="9"/>
      </patternFill>
    </fill>
    <fill>
      <patternFill patternType="solid">
        <fgColor rgb="FF92D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9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double">
        <color auto="1"/>
      </top>
      <bottom/>
      <diagonal/>
    </border>
    <border>
      <left/>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medium">
        <color indexed="64"/>
      </right>
      <top/>
      <bottom style="thin">
        <color indexed="64"/>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auto="1"/>
      </left>
      <right/>
      <top/>
      <bottom/>
      <diagonal/>
    </border>
    <border>
      <left/>
      <right style="thin">
        <color auto="1"/>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8"/>
      </left>
      <right style="thin">
        <color indexed="64"/>
      </right>
      <top style="medium">
        <color indexed="8"/>
      </top>
      <bottom/>
      <diagonal/>
    </border>
    <border>
      <left style="thin">
        <color indexed="64"/>
      </left>
      <right/>
      <top style="medium">
        <color indexed="8"/>
      </top>
      <bottom style="thin">
        <color indexed="64"/>
      </bottom>
      <diagonal/>
    </border>
    <border>
      <left/>
      <right style="medium">
        <color indexed="8"/>
      </right>
      <top style="medium">
        <color indexed="8"/>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8"/>
      </left>
      <right/>
      <top style="thin">
        <color indexed="64"/>
      </top>
      <bottom style="thin">
        <color indexed="64"/>
      </bottom>
      <diagonal/>
    </border>
    <border>
      <left style="medium">
        <color indexed="8"/>
      </left>
      <right style="thin">
        <color indexed="64"/>
      </right>
      <top/>
      <bottom style="thin">
        <color indexed="64"/>
      </bottom>
      <diagonal/>
    </border>
    <border>
      <left style="medium">
        <color indexed="64"/>
      </left>
      <right style="medium">
        <color indexed="8"/>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medium">
        <color indexed="64"/>
      </left>
      <right style="medium">
        <color indexed="8"/>
      </right>
      <top style="thin">
        <color indexed="64"/>
      </top>
      <bottom style="medium">
        <color indexed="8"/>
      </bottom>
      <diagonal/>
    </border>
    <border>
      <left style="medium">
        <color indexed="64"/>
      </left>
      <right style="medium">
        <color indexed="64"/>
      </right>
      <top style="medium">
        <color indexed="64"/>
      </top>
      <bottom/>
      <diagonal/>
    </border>
    <border>
      <left style="medium">
        <color indexed="8"/>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8"/>
      </right>
      <top style="medium">
        <color indexed="8"/>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8"/>
      </left>
      <right style="thin">
        <color indexed="64"/>
      </right>
      <top style="thin">
        <color indexed="64"/>
      </top>
      <bottom style="medium">
        <color indexed="64"/>
      </bottom>
      <diagonal/>
    </border>
    <border>
      <left style="thin">
        <color indexed="64"/>
      </left>
      <right style="medium">
        <color indexed="8"/>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8"/>
      </left>
      <right style="thin">
        <color indexed="64"/>
      </right>
      <top style="medium">
        <color indexed="64"/>
      </top>
      <bottom style="thin">
        <color indexed="64"/>
      </bottom>
      <diagonal/>
    </border>
    <border>
      <left style="thin">
        <color indexed="64"/>
      </left>
      <right style="medium">
        <color indexed="8"/>
      </right>
      <top style="medium">
        <color indexed="64"/>
      </top>
      <bottom style="thin">
        <color indexed="64"/>
      </bottom>
      <diagonal/>
    </border>
    <border>
      <left style="medium">
        <color indexed="8"/>
      </left>
      <right style="thin">
        <color indexed="64"/>
      </right>
      <top style="thin">
        <color indexed="64"/>
      </top>
      <bottom style="thin">
        <color indexed="64"/>
      </bottom>
      <diagonal/>
    </border>
    <border>
      <left style="thin">
        <color indexed="64"/>
      </left>
      <right style="medium">
        <color indexed="8"/>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8"/>
      </bottom>
      <diagonal/>
    </border>
    <border>
      <left style="thin">
        <color indexed="64"/>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right style="medium">
        <color indexed="8"/>
      </right>
      <top/>
      <bottom/>
      <diagonal/>
    </border>
    <border>
      <left style="thin">
        <color indexed="64"/>
      </left>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right/>
      <top/>
      <bottom style="medium">
        <color indexed="8"/>
      </bottom>
      <diagonal/>
    </border>
    <border>
      <left/>
      <right style="thin">
        <color indexed="64"/>
      </right>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8"/>
      </left>
      <right style="medium">
        <color indexed="8"/>
      </right>
      <top style="medium">
        <color indexed="8"/>
      </top>
      <bottom style="thin">
        <color indexed="64"/>
      </bottom>
      <diagonal/>
    </border>
    <border>
      <left/>
      <right/>
      <top style="thin">
        <color indexed="64"/>
      </top>
      <bottom style="thin">
        <color indexed="64"/>
      </bottom>
      <diagonal/>
    </border>
    <border>
      <left style="medium">
        <color indexed="8"/>
      </left>
      <right style="medium">
        <color indexed="8"/>
      </right>
      <top style="thin">
        <color indexed="64"/>
      </top>
      <bottom style="thin">
        <color indexed="64"/>
      </bottom>
      <diagonal/>
    </border>
    <border>
      <left style="medium">
        <color indexed="8"/>
      </left>
      <right style="medium">
        <color indexed="8"/>
      </right>
      <top style="thin">
        <color indexed="64"/>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thick">
        <color indexed="64"/>
      </right>
      <top/>
      <bottom style="thin">
        <color indexed="64"/>
      </bottom>
      <diagonal/>
    </border>
    <border>
      <left style="thick">
        <color indexed="64"/>
      </left>
      <right/>
      <top/>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thin">
        <color indexed="64"/>
      </left>
      <right/>
      <top style="thick">
        <color indexed="64"/>
      </top>
      <bottom/>
      <diagonal/>
    </border>
    <border>
      <left/>
      <right style="medium">
        <color indexed="64"/>
      </right>
      <top style="thick">
        <color indexed="64"/>
      </top>
      <bottom/>
      <diagonal/>
    </border>
    <border>
      <left style="thick">
        <color indexed="64"/>
      </left>
      <right/>
      <top style="thin">
        <color indexed="64"/>
      </top>
      <bottom style="thin">
        <color indexed="64"/>
      </bottom>
      <diagonal/>
    </border>
    <border>
      <left style="thick">
        <color indexed="64"/>
      </left>
      <right/>
      <top/>
      <bottom style="medium">
        <color indexed="64"/>
      </bottom>
      <diagonal/>
    </border>
    <border>
      <left/>
      <right style="thin">
        <color indexed="64"/>
      </right>
      <top/>
      <bottom/>
      <diagonal/>
    </border>
    <border>
      <left style="thick">
        <color auto="1"/>
      </left>
      <right style="thick">
        <color auto="1"/>
      </right>
      <top style="thick">
        <color auto="1"/>
      </top>
      <bottom style="thick">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medium">
        <color indexed="8"/>
      </left>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style="thin">
        <color indexed="64"/>
      </right>
      <top style="thin">
        <color indexed="8"/>
      </top>
      <bottom style="thin">
        <color indexed="8"/>
      </bottom>
      <diagonal/>
    </border>
    <border>
      <left style="thin">
        <color indexed="64"/>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s>
  <cellStyleXfs count="9">
    <xf numFmtId="0" fontId="0" fillId="0" borderId="0"/>
    <xf numFmtId="0" fontId="10" fillId="0" borderId="0" applyNumberFormat="0" applyFill="0" applyBorder="0" applyAlignment="0" applyProtection="0"/>
    <xf numFmtId="0" fontId="14" fillId="0" borderId="0"/>
    <xf numFmtId="0" fontId="20" fillId="0" borderId="0" applyNumberFormat="0" applyFill="0" applyBorder="0" applyAlignment="0" applyProtection="0">
      <alignment vertical="top"/>
      <protection locked="0"/>
    </xf>
    <xf numFmtId="0" fontId="25" fillId="0" borderId="0"/>
    <xf numFmtId="0" fontId="14" fillId="0" borderId="0"/>
    <xf numFmtId="0" fontId="1" fillId="0" borderId="0"/>
    <xf numFmtId="0" fontId="14" fillId="0" borderId="0"/>
    <xf numFmtId="0" fontId="48" fillId="0" borderId="0"/>
  </cellStyleXfs>
  <cellXfs count="1289">
    <xf numFmtId="0" fontId="0" fillId="0" borderId="0" xfId="0"/>
    <xf numFmtId="0" fontId="0" fillId="0" borderId="13" xfId="0" applyBorder="1"/>
    <xf numFmtId="0" fontId="8" fillId="0" borderId="0" xfId="0" applyFont="1" applyAlignment="1">
      <alignment horizontal="right"/>
    </xf>
    <xf numFmtId="0" fontId="8" fillId="0" borderId="0" xfId="0" applyFont="1" applyBorder="1" applyAlignment="1" applyProtection="1">
      <alignment horizontal="center"/>
      <protection locked="0"/>
    </xf>
    <xf numFmtId="0" fontId="9" fillId="2" borderId="4" xfId="0" applyFont="1" applyFill="1" applyBorder="1" applyAlignment="1">
      <alignment vertical="center"/>
    </xf>
    <xf numFmtId="0" fontId="9" fillId="2" borderId="5" xfId="0" applyFont="1" applyFill="1" applyBorder="1" applyAlignment="1">
      <alignment vertical="center"/>
    </xf>
    <xf numFmtId="0" fontId="8" fillId="0" borderId="15" xfId="0" applyFont="1" applyBorder="1" applyAlignment="1">
      <alignment vertical="center"/>
    </xf>
    <xf numFmtId="0" fontId="2" fillId="2" borderId="7" xfId="0" applyFont="1" applyFill="1" applyBorder="1" applyAlignment="1">
      <alignment horizontal="center" vertical="center"/>
    </xf>
    <xf numFmtId="0" fontId="2" fillId="3" borderId="7" xfId="0" applyFont="1" applyFill="1" applyBorder="1" applyAlignment="1">
      <alignment horizontal="center" wrapText="1"/>
    </xf>
    <xf numFmtId="0" fontId="3" fillId="0" borderId="7" xfId="0" applyFont="1" applyFill="1" applyBorder="1" applyAlignment="1">
      <alignment horizontal="center" vertical="center" wrapText="1"/>
    </xf>
    <xf numFmtId="0" fontId="10" fillId="4" borderId="7" xfId="1" applyFill="1" applyBorder="1" applyAlignment="1" applyProtection="1">
      <alignment horizontal="center" vertical="center"/>
    </xf>
    <xf numFmtId="0" fontId="0" fillId="0" borderId="7"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4" borderId="4" xfId="0" applyFill="1" applyBorder="1" applyAlignment="1" applyProtection="1">
      <alignment horizontal="center" vertical="center"/>
      <protection locked="0"/>
    </xf>
    <xf numFmtId="0" fontId="0" fillId="0" borderId="4" xfId="0" applyBorder="1" applyAlignment="1" applyProtection="1">
      <alignment horizontal="center" vertical="center"/>
    </xf>
    <xf numFmtId="0" fontId="0" fillId="5" borderId="4" xfId="0" applyFont="1" applyFill="1" applyBorder="1" applyAlignment="1">
      <alignment horizontal="center"/>
    </xf>
    <xf numFmtId="0" fontId="0" fillId="0" borderId="7" xfId="0" applyFill="1" applyBorder="1" applyAlignment="1">
      <alignment horizontal="center"/>
    </xf>
    <xf numFmtId="0" fontId="10" fillId="0" borderId="7" xfId="1" applyFill="1" applyBorder="1" applyAlignment="1" applyProtection="1">
      <alignment horizontal="center" vertical="center"/>
    </xf>
    <xf numFmtId="0" fontId="0" fillId="0" borderId="7" xfId="0" applyBorder="1" applyAlignment="1" applyProtection="1">
      <alignment horizontal="center" vertical="center"/>
    </xf>
    <xf numFmtId="0" fontId="0" fillId="0" borderId="4" xfId="0" applyFill="1" applyBorder="1" applyAlignment="1" applyProtection="1">
      <alignment horizontal="center" vertical="center"/>
    </xf>
    <xf numFmtId="0" fontId="0" fillId="4" borderId="4" xfId="0" applyFill="1" applyBorder="1" applyAlignment="1" applyProtection="1">
      <alignment horizontal="center" vertical="center"/>
    </xf>
    <xf numFmtId="0" fontId="0" fillId="0" borderId="0" xfId="0" applyFill="1"/>
    <xf numFmtId="0" fontId="0" fillId="4" borderId="4" xfId="0" applyFill="1" applyBorder="1" applyAlignment="1">
      <alignment horizontal="center" vertical="center"/>
    </xf>
    <xf numFmtId="0" fontId="14" fillId="0" borderId="0" xfId="2" applyFill="1" applyAlignment="1">
      <alignment wrapText="1"/>
    </xf>
    <xf numFmtId="0" fontId="14" fillId="0" borderId="0" xfId="2"/>
    <xf numFmtId="0" fontId="16" fillId="0" borderId="0" xfId="2" applyFont="1" applyFill="1" applyAlignment="1">
      <alignment horizontal="left" vertical="center" wrapText="1"/>
    </xf>
    <xf numFmtId="0" fontId="17" fillId="0" borderId="0" xfId="2" applyFont="1" applyFill="1" applyAlignment="1">
      <alignment horizontal="left" vertical="center" wrapText="1"/>
    </xf>
    <xf numFmtId="0" fontId="20" fillId="0" borderId="0" xfId="3" applyFont="1" applyFill="1" applyAlignment="1" applyProtection="1">
      <alignment horizontal="left" vertical="center" wrapText="1"/>
    </xf>
    <xf numFmtId="0" fontId="17" fillId="0" borderId="0" xfId="2" applyFont="1" applyFill="1" applyAlignment="1">
      <alignment wrapText="1"/>
    </xf>
    <xf numFmtId="0" fontId="14" fillId="0" borderId="0" xfId="2" applyFill="1" applyAlignment="1">
      <alignment horizontal="center" vertical="center"/>
    </xf>
    <xf numFmtId="0" fontId="22" fillId="7" borderId="0" xfId="2" applyFont="1" applyFill="1" applyAlignment="1">
      <alignment vertical="center"/>
    </xf>
    <xf numFmtId="0" fontId="14" fillId="0" borderId="0" xfId="2" applyBorder="1" applyAlignment="1"/>
    <xf numFmtId="0" fontId="14" fillId="0" borderId="0" xfId="2" applyFill="1" applyAlignment="1">
      <alignment vertical="center"/>
    </xf>
    <xf numFmtId="0" fontId="15" fillId="7" borderId="0" xfId="2" applyFont="1" applyFill="1" applyAlignment="1">
      <alignment vertical="center"/>
    </xf>
    <xf numFmtId="0" fontId="23" fillId="7" borderId="0" xfId="2" applyFont="1" applyFill="1" applyBorder="1" applyAlignment="1">
      <alignment vertical="center"/>
    </xf>
    <xf numFmtId="0" fontId="14" fillId="7" borderId="0" xfId="2" applyFont="1" applyFill="1" applyBorder="1" applyAlignment="1">
      <alignment vertical="center"/>
    </xf>
    <xf numFmtId="0" fontId="14" fillId="7" borderId="0" xfId="2" applyFont="1" applyFill="1" applyBorder="1" applyAlignment="1">
      <alignment horizontal="center" vertical="center"/>
    </xf>
    <xf numFmtId="0" fontId="14" fillId="7" borderId="0" xfId="2" applyFont="1" applyFill="1" applyBorder="1" applyAlignment="1">
      <alignment vertical="center" wrapText="1"/>
    </xf>
    <xf numFmtId="0" fontId="14" fillId="0" borderId="0" xfId="2" applyFont="1" applyBorder="1" applyAlignment="1">
      <alignment vertical="center"/>
    </xf>
    <xf numFmtId="0" fontId="14" fillId="0" borderId="0" xfId="2" applyFont="1" applyAlignment="1">
      <alignment vertical="center"/>
    </xf>
    <xf numFmtId="0" fontId="14" fillId="0" borderId="0" xfId="2" applyFill="1" applyBorder="1" applyAlignment="1">
      <alignment vertical="center"/>
    </xf>
    <xf numFmtId="0" fontId="14" fillId="0" borderId="0" xfId="2" applyFill="1" applyBorder="1" applyAlignment="1">
      <alignment horizontal="center" vertical="center"/>
    </xf>
    <xf numFmtId="0" fontId="14" fillId="0" borderId="0" xfId="2" applyFill="1" applyBorder="1" applyAlignment="1">
      <alignment vertical="center" wrapText="1"/>
    </xf>
    <xf numFmtId="0" fontId="24" fillId="7" borderId="17" xfId="2" applyFont="1" applyFill="1" applyBorder="1" applyAlignment="1">
      <alignment horizontal="center" vertical="center"/>
    </xf>
    <xf numFmtId="0" fontId="24" fillId="7" borderId="18" xfId="2" applyFont="1" applyFill="1" applyBorder="1" applyAlignment="1">
      <alignment horizontal="center" vertical="center"/>
    </xf>
    <xf numFmtId="0" fontId="24" fillId="7" borderId="16" xfId="2" applyFont="1" applyFill="1" applyBorder="1" applyAlignment="1">
      <alignment horizontal="center" vertical="center"/>
    </xf>
    <xf numFmtId="0" fontId="24" fillId="7" borderId="19" xfId="2" applyFont="1" applyFill="1" applyBorder="1" applyAlignment="1">
      <alignment horizontal="center" vertical="center" wrapText="1"/>
    </xf>
    <xf numFmtId="0" fontId="24" fillId="8" borderId="17" xfId="4" applyFont="1" applyFill="1" applyBorder="1" applyAlignment="1" applyProtection="1">
      <alignment horizontal="center" vertical="center"/>
      <protection locked="0"/>
    </xf>
    <xf numFmtId="0" fontId="24" fillId="9" borderId="20" xfId="4" applyFont="1" applyFill="1" applyBorder="1" applyAlignment="1" applyProtection="1">
      <alignment horizontal="center" vertical="center"/>
      <protection locked="0"/>
    </xf>
    <xf numFmtId="0" fontId="24" fillId="10" borderId="18" xfId="4" applyFont="1" applyFill="1" applyBorder="1" applyAlignment="1" applyProtection="1">
      <alignment horizontal="center" vertical="center"/>
      <protection locked="0"/>
    </xf>
    <xf numFmtId="0" fontId="24" fillId="0" borderId="21" xfId="4" applyFont="1" applyFill="1" applyBorder="1" applyAlignment="1" applyProtection="1">
      <alignment horizontal="center" vertical="center"/>
      <protection locked="0"/>
    </xf>
    <xf numFmtId="0" fontId="14" fillId="7" borderId="24" xfId="2" applyFill="1" applyBorder="1" applyAlignment="1">
      <alignment horizontal="center" vertical="center" wrapText="1"/>
    </xf>
    <xf numFmtId="0" fontId="14" fillId="7" borderId="25" xfId="2" applyFont="1" applyFill="1" applyBorder="1" applyAlignment="1">
      <alignment vertical="center" wrapText="1"/>
    </xf>
    <xf numFmtId="0" fontId="17" fillId="8" borderId="22" xfId="4" applyFont="1" applyFill="1" applyBorder="1" applyAlignment="1" applyProtection="1">
      <alignment horizontal="center" vertical="center"/>
      <protection locked="0"/>
    </xf>
    <xf numFmtId="0" fontId="17" fillId="9" borderId="14" xfId="4" applyFont="1" applyFill="1" applyBorder="1" applyAlignment="1" applyProtection="1">
      <alignment horizontal="center" vertical="center"/>
      <protection locked="0"/>
    </xf>
    <xf numFmtId="0" fontId="17" fillId="10" borderId="23" xfId="4" applyFont="1" applyFill="1" applyBorder="1" applyAlignment="1" applyProtection="1">
      <alignment horizontal="center" vertical="center"/>
      <protection locked="0"/>
    </xf>
    <xf numFmtId="0" fontId="17" fillId="0" borderId="26" xfId="4" applyFont="1" applyBorder="1" applyAlignment="1" applyProtection="1">
      <alignment horizontal="center" vertical="center"/>
      <protection locked="0"/>
    </xf>
    <xf numFmtId="0" fontId="26" fillId="0" borderId="24" xfId="4" applyFont="1" applyFill="1" applyBorder="1" applyAlignment="1" applyProtection="1">
      <alignment vertical="center" wrapText="1"/>
      <protection locked="0"/>
    </xf>
    <xf numFmtId="0" fontId="14" fillId="7" borderId="28" xfId="2" applyFill="1" applyBorder="1" applyAlignment="1">
      <alignment horizontal="center" vertical="center" wrapText="1"/>
    </xf>
    <xf numFmtId="0" fontId="14" fillId="0" borderId="6" xfId="2" applyFont="1" applyFill="1" applyBorder="1" applyAlignment="1">
      <alignment vertical="center" wrapText="1"/>
    </xf>
    <xf numFmtId="0" fontId="17" fillId="8" borderId="27" xfId="4" applyFont="1" applyFill="1" applyBorder="1" applyAlignment="1" applyProtection="1">
      <alignment horizontal="center" vertical="center"/>
      <protection locked="0"/>
    </xf>
    <xf numFmtId="0" fontId="17" fillId="9" borderId="5" xfId="4" applyFont="1" applyFill="1" applyBorder="1" applyAlignment="1" applyProtection="1">
      <alignment horizontal="center" vertical="center"/>
      <protection locked="0"/>
    </xf>
    <xf numFmtId="0" fontId="17" fillId="10" borderId="7" xfId="4" applyFont="1" applyFill="1" applyBorder="1" applyAlignment="1" applyProtection="1">
      <alignment horizontal="center" vertical="center"/>
      <protection locked="0"/>
    </xf>
    <xf numFmtId="0" fontId="17" fillId="0" borderId="29" xfId="4" applyFont="1" applyBorder="1" applyAlignment="1" applyProtection="1">
      <alignment horizontal="center" vertical="center"/>
      <protection locked="0"/>
    </xf>
    <xf numFmtId="0" fontId="14" fillId="0" borderId="28" xfId="2" applyFill="1" applyBorder="1" applyAlignment="1">
      <alignment vertical="center"/>
    </xf>
    <xf numFmtId="0" fontId="14" fillId="7" borderId="25" xfId="2" applyFill="1" applyBorder="1" applyAlignment="1">
      <alignment vertical="center" wrapText="1"/>
    </xf>
    <xf numFmtId="0" fontId="14" fillId="7" borderId="6" xfId="2" applyFont="1" applyFill="1" applyBorder="1" applyAlignment="1">
      <alignment vertical="center" wrapText="1"/>
    </xf>
    <xf numFmtId="0" fontId="14" fillId="7" borderId="6" xfId="2" applyFill="1" applyBorder="1" applyAlignment="1">
      <alignment vertical="center" wrapText="1"/>
    </xf>
    <xf numFmtId="0" fontId="14" fillId="7" borderId="28" xfId="2" applyFill="1" applyBorder="1" applyAlignment="1">
      <alignment horizontal="center" vertical="center"/>
    </xf>
    <xf numFmtId="0" fontId="14" fillId="0" borderId="28" xfId="2" applyFill="1" applyBorder="1" applyAlignment="1">
      <alignment horizontal="center" vertical="center"/>
    </xf>
    <xf numFmtId="0" fontId="14" fillId="0" borderId="6" xfId="2" applyFill="1" applyBorder="1" applyAlignment="1">
      <alignment vertical="center" wrapText="1"/>
    </xf>
    <xf numFmtId="0" fontId="29" fillId="7" borderId="28" xfId="2" applyFont="1" applyFill="1" applyBorder="1" applyAlignment="1">
      <alignment horizontal="center" vertical="center" wrapText="1"/>
    </xf>
    <xf numFmtId="0" fontId="14" fillId="0" borderId="6" xfId="2" applyFont="1" applyBorder="1" applyAlignment="1">
      <alignment vertical="center" wrapText="1"/>
    </xf>
    <xf numFmtId="0" fontId="14" fillId="0" borderId="6" xfId="2" applyBorder="1" applyAlignment="1">
      <alignment vertical="center" wrapText="1"/>
    </xf>
    <xf numFmtId="0" fontId="14" fillId="0" borderId="4" xfId="5" applyFont="1" applyBorder="1" applyAlignment="1">
      <alignment vertical="center" wrapText="1"/>
    </xf>
    <xf numFmtId="0" fontId="14" fillId="7" borderId="24" xfId="2" applyFill="1" applyBorder="1" applyAlignment="1">
      <alignment horizontal="center" vertical="center"/>
    </xf>
    <xf numFmtId="0" fontId="14" fillId="0" borderId="0" xfId="2" applyFont="1" applyFill="1" applyAlignment="1">
      <alignment vertical="center"/>
    </xf>
    <xf numFmtId="0" fontId="29" fillId="0" borderId="6" xfId="2" applyFont="1" applyFill="1" applyBorder="1" applyAlignment="1">
      <alignment vertical="center" wrapText="1"/>
    </xf>
    <xf numFmtId="0" fontId="14" fillId="7" borderId="28" xfId="2" applyFont="1" applyFill="1" applyBorder="1" applyAlignment="1">
      <alignment horizontal="center" vertical="center" wrapText="1"/>
    </xf>
    <xf numFmtId="0" fontId="14" fillId="0" borderId="28" xfId="2" applyFont="1" applyFill="1" applyBorder="1" applyAlignment="1">
      <alignment horizontal="center" vertical="center" wrapText="1"/>
    </xf>
    <xf numFmtId="0" fontId="14" fillId="0" borderId="28" xfId="2" applyFont="1" applyFill="1" applyBorder="1" applyAlignment="1">
      <alignment horizontal="center" vertical="center"/>
    </xf>
    <xf numFmtId="0" fontId="14" fillId="0" borderId="4" xfId="2" applyFont="1" applyBorder="1" applyAlignment="1">
      <alignment vertical="center" wrapText="1"/>
    </xf>
    <xf numFmtId="0" fontId="14" fillId="0" borderId="27" xfId="2" applyFill="1" applyBorder="1" applyAlignment="1">
      <alignment horizontal="center" vertical="center"/>
    </xf>
    <xf numFmtId="0" fontId="14" fillId="0" borderId="31" xfId="2" applyFont="1" applyFill="1" applyBorder="1" applyAlignment="1">
      <alignment horizontal="center" vertical="center" wrapText="1"/>
    </xf>
    <xf numFmtId="0" fontId="14" fillId="0" borderId="6" xfId="2" applyFont="1" applyFill="1" applyBorder="1" applyAlignment="1">
      <alignment horizontal="left" vertical="center" wrapText="1"/>
    </xf>
    <xf numFmtId="0" fontId="14" fillId="0" borderId="36" xfId="2" applyFont="1" applyFill="1" applyBorder="1" applyAlignment="1">
      <alignment horizontal="center" vertical="center"/>
    </xf>
    <xf numFmtId="0" fontId="17" fillId="8" borderId="30" xfId="4" applyFont="1" applyFill="1" applyBorder="1" applyAlignment="1" applyProtection="1">
      <alignment horizontal="center" vertical="center"/>
      <protection locked="0"/>
    </xf>
    <xf numFmtId="0" fontId="17" fillId="9" borderId="2" xfId="4" applyFont="1" applyFill="1" applyBorder="1" applyAlignment="1" applyProtection="1">
      <alignment horizontal="center" vertical="center"/>
      <protection locked="0"/>
    </xf>
    <xf numFmtId="0" fontId="17" fillId="10" borderId="31" xfId="4" applyFont="1" applyFill="1" applyBorder="1" applyAlignment="1" applyProtection="1">
      <alignment horizontal="center" vertical="center"/>
      <protection locked="0"/>
    </xf>
    <xf numFmtId="0" fontId="17" fillId="0" borderId="34" xfId="4" applyFont="1" applyBorder="1" applyAlignment="1" applyProtection="1">
      <alignment horizontal="center" vertical="center"/>
      <protection locked="0"/>
    </xf>
    <xf numFmtId="0" fontId="14" fillId="0" borderId="37" xfId="2" applyFill="1" applyBorder="1" applyAlignment="1">
      <alignment vertical="center"/>
    </xf>
    <xf numFmtId="0" fontId="14" fillId="0" borderId="38" xfId="2" applyFill="1" applyBorder="1" applyAlignment="1">
      <alignment horizontal="center" vertical="center"/>
    </xf>
    <xf numFmtId="0" fontId="14" fillId="7" borderId="39" xfId="2" applyFill="1" applyBorder="1" applyAlignment="1">
      <alignment horizontal="center" vertical="center" wrapText="1"/>
    </xf>
    <xf numFmtId="0" fontId="14" fillId="0" borderId="40" xfId="2" applyFont="1" applyFill="1" applyBorder="1" applyAlignment="1">
      <alignment horizontal="center" vertical="center"/>
    </xf>
    <xf numFmtId="0" fontId="14" fillId="7" borderId="41" xfId="2" applyFont="1" applyFill="1" applyBorder="1" applyAlignment="1">
      <alignment vertical="center" wrapText="1"/>
    </xf>
    <xf numFmtId="0" fontId="17" fillId="8" borderId="38" xfId="4" applyFont="1" applyFill="1" applyBorder="1" applyAlignment="1" applyProtection="1">
      <alignment horizontal="center" vertical="center"/>
      <protection locked="0"/>
    </xf>
    <xf numFmtId="0" fontId="17" fillId="9" borderId="42" xfId="4" applyFont="1" applyFill="1" applyBorder="1" applyAlignment="1" applyProtection="1">
      <alignment horizontal="center" vertical="center"/>
      <protection locked="0"/>
    </xf>
    <xf numFmtId="0" fontId="17" fillId="10" borderId="39" xfId="4" applyFont="1" applyFill="1" applyBorder="1" applyAlignment="1" applyProtection="1">
      <alignment horizontal="center" vertical="center"/>
      <protection locked="0"/>
    </xf>
    <xf numFmtId="0" fontId="17" fillId="0" borderId="43" xfId="4" applyFont="1" applyBorder="1" applyAlignment="1" applyProtection="1">
      <alignment horizontal="center" vertical="center"/>
      <protection locked="0"/>
    </xf>
    <xf numFmtId="0" fontId="14" fillId="0" borderId="44" xfId="2" applyFill="1" applyBorder="1" applyAlignment="1">
      <alignment vertical="center"/>
    </xf>
    <xf numFmtId="0" fontId="14" fillId="0" borderId="0" xfId="2" applyFill="1" applyAlignment="1">
      <alignment vertical="center" wrapText="1"/>
    </xf>
    <xf numFmtId="0" fontId="8" fillId="0" borderId="0" xfId="0" applyFont="1"/>
    <xf numFmtId="0" fontId="8" fillId="0" borderId="14" xfId="0" applyFont="1" applyBorder="1" applyAlignment="1">
      <alignment horizontal="center" vertical="center"/>
    </xf>
    <xf numFmtId="0" fontId="8" fillId="0" borderId="14" xfId="0" applyFont="1" applyBorder="1" applyAlignment="1">
      <alignment horizontal="center"/>
    </xf>
    <xf numFmtId="0" fontId="8" fillId="0" borderId="0" xfId="0" applyFont="1" applyAlignment="1">
      <alignment vertical="center"/>
    </xf>
    <xf numFmtId="0" fontId="34" fillId="0" borderId="2" xfId="0" applyFont="1" applyBorder="1" applyAlignment="1"/>
    <xf numFmtId="0" fontId="34" fillId="0" borderId="0" xfId="0" applyFont="1" applyAlignment="1"/>
    <xf numFmtId="0" fontId="1" fillId="0" borderId="0" xfId="6" applyBorder="1"/>
    <xf numFmtId="0" fontId="1" fillId="0" borderId="0" xfId="6"/>
    <xf numFmtId="0" fontId="38" fillId="0" borderId="37" xfId="6" applyFont="1" applyFill="1" applyBorder="1" applyAlignment="1">
      <alignment vertical="center"/>
    </xf>
    <xf numFmtId="0" fontId="38" fillId="0" borderId="47" xfId="6" applyFont="1" applyFill="1" applyBorder="1" applyAlignment="1">
      <alignment vertical="center"/>
    </xf>
    <xf numFmtId="0" fontId="1" fillId="0" borderId="47" xfId="6" applyBorder="1"/>
    <xf numFmtId="0" fontId="39" fillId="0" borderId="47" xfId="6" applyFont="1" applyBorder="1" applyAlignment="1"/>
    <xf numFmtId="0" fontId="39" fillId="0" borderId="48" xfId="6" applyFont="1" applyBorder="1" applyAlignment="1"/>
    <xf numFmtId="0" fontId="38" fillId="0" borderId="0" xfId="6" applyFont="1" applyFill="1" applyBorder="1" applyAlignment="1">
      <alignment vertical="center"/>
    </xf>
    <xf numFmtId="0" fontId="39" fillId="0" borderId="0" xfId="6" applyFont="1" applyBorder="1" applyAlignment="1"/>
    <xf numFmtId="0" fontId="15" fillId="0" borderId="0" xfId="2" applyNumberFormat="1" applyFont="1" applyBorder="1" applyAlignment="1">
      <alignment horizontal="center" vertical="center"/>
    </xf>
    <xf numFmtId="0" fontId="15" fillId="0" borderId="37" xfId="2" applyNumberFormat="1" applyFont="1" applyBorder="1" applyAlignment="1">
      <alignment vertical="center"/>
    </xf>
    <xf numFmtId="0" fontId="15" fillId="0" borderId="0" xfId="2" applyNumberFormat="1" applyFont="1" applyBorder="1" applyAlignment="1">
      <alignment vertical="center"/>
    </xf>
    <xf numFmtId="0" fontId="15" fillId="0" borderId="0" xfId="6" applyFont="1" applyBorder="1" applyAlignment="1">
      <alignment horizontal="left" vertical="center"/>
    </xf>
    <xf numFmtId="0" fontId="14" fillId="0" borderId="0" xfId="6" applyFont="1" applyBorder="1"/>
    <xf numFmtId="0" fontId="1" fillId="0" borderId="37" xfId="6" applyBorder="1"/>
    <xf numFmtId="0" fontId="40" fillId="0" borderId="49" xfId="6" applyFont="1" applyBorder="1" applyAlignment="1">
      <alignment vertical="center"/>
    </xf>
    <xf numFmtId="0" fontId="41" fillId="0" borderId="47" xfId="6" applyFont="1" applyBorder="1" applyAlignment="1" applyProtection="1">
      <alignment vertical="center"/>
      <protection locked="0"/>
    </xf>
    <xf numFmtId="0" fontId="1" fillId="0" borderId="47" xfId="6" applyBorder="1" applyAlignment="1">
      <alignment vertical="center"/>
    </xf>
    <xf numFmtId="0" fontId="40" fillId="0" borderId="47" xfId="6" applyFont="1" applyBorder="1" applyAlignment="1">
      <alignment vertical="center"/>
    </xf>
    <xf numFmtId="0" fontId="42" fillId="0" borderId="47" xfId="6" applyFont="1" applyBorder="1" applyAlignment="1">
      <alignment vertical="center"/>
    </xf>
    <xf numFmtId="0" fontId="43" fillId="0" borderId="47" xfId="6" applyFont="1" applyBorder="1" applyAlignment="1">
      <alignment horizontal="left" vertical="center"/>
    </xf>
    <xf numFmtId="0" fontId="44" fillId="0" borderId="47" xfId="6" applyFont="1" applyBorder="1" applyAlignment="1">
      <alignment vertical="center"/>
    </xf>
    <xf numFmtId="0" fontId="1" fillId="0" borderId="48" xfId="6" applyBorder="1"/>
    <xf numFmtId="0" fontId="1" fillId="0" borderId="0" xfId="6" applyBorder="1" applyAlignment="1">
      <alignment vertical="center"/>
    </xf>
    <xf numFmtId="0" fontId="1" fillId="0" borderId="0" xfId="6" applyAlignment="1">
      <alignment vertical="center"/>
    </xf>
    <xf numFmtId="0" fontId="40" fillId="0" borderId="50" xfId="6" applyFont="1" applyBorder="1" applyAlignment="1">
      <alignment vertical="center"/>
    </xf>
    <xf numFmtId="0" fontId="41" fillId="0" borderId="0" xfId="6" applyFont="1" applyBorder="1" applyAlignment="1" applyProtection="1">
      <alignment vertical="center"/>
      <protection locked="0"/>
    </xf>
    <xf numFmtId="0" fontId="40" fillId="0" borderId="0" xfId="6" applyFont="1" applyBorder="1" applyAlignment="1">
      <alignment vertical="center"/>
    </xf>
    <xf numFmtId="0" fontId="42" fillId="0" borderId="0" xfId="6" applyFont="1" applyBorder="1" applyAlignment="1">
      <alignment vertical="center"/>
    </xf>
    <xf numFmtId="0" fontId="43" fillId="0" borderId="0" xfId="6" applyFont="1" applyBorder="1" applyAlignment="1">
      <alignment horizontal="left" vertical="center"/>
    </xf>
    <xf numFmtId="0" fontId="44" fillId="0" borderId="0" xfId="6" applyFont="1" applyBorder="1" applyAlignment="1">
      <alignment vertical="center"/>
    </xf>
    <xf numFmtId="0" fontId="45" fillId="0" borderId="0" xfId="6" applyFont="1" applyBorder="1" applyAlignment="1" applyProtection="1">
      <alignment vertical="center"/>
      <protection locked="0"/>
    </xf>
    <xf numFmtId="0" fontId="46" fillId="0" borderId="0" xfId="6" applyFont="1" applyBorder="1" applyAlignment="1" applyProtection="1">
      <alignment vertical="center"/>
      <protection locked="0"/>
    </xf>
    <xf numFmtId="0" fontId="40" fillId="0" borderId="51" xfId="6" applyFont="1" applyBorder="1" applyAlignment="1">
      <alignment vertical="center"/>
    </xf>
    <xf numFmtId="0" fontId="41" fillId="0" borderId="52" xfId="6" applyFont="1" applyBorder="1" applyAlignment="1" applyProtection="1">
      <alignment vertical="center"/>
      <protection locked="0"/>
    </xf>
    <xf numFmtId="0" fontId="1" fillId="0" borderId="52" xfId="6" applyBorder="1" applyAlignment="1">
      <alignment vertical="center"/>
    </xf>
    <xf numFmtId="0" fontId="40" fillId="0" borderId="52" xfId="6" applyFont="1" applyBorder="1" applyAlignment="1">
      <alignment vertical="center"/>
    </xf>
    <xf numFmtId="0" fontId="42" fillId="0" borderId="52" xfId="6" applyFont="1" applyBorder="1" applyAlignment="1">
      <alignment vertical="center"/>
    </xf>
    <xf numFmtId="0" fontId="43" fillId="0" borderId="52" xfId="6" applyFont="1" applyBorder="1" applyAlignment="1">
      <alignment horizontal="left" vertical="center"/>
    </xf>
    <xf numFmtId="0" fontId="44" fillId="0" borderId="52" xfId="6" applyFont="1" applyBorder="1" applyAlignment="1">
      <alignment vertical="center"/>
    </xf>
    <xf numFmtId="0" fontId="1" fillId="0" borderId="44" xfId="6" applyBorder="1"/>
    <xf numFmtId="0" fontId="14" fillId="0" borderId="0" xfId="6" applyFont="1"/>
    <xf numFmtId="0" fontId="14" fillId="0" borderId="47" xfId="7" applyBorder="1"/>
    <xf numFmtId="0" fontId="14" fillId="0" borderId="0" xfId="7"/>
    <xf numFmtId="0" fontId="47" fillId="0" borderId="0" xfId="7" applyFont="1"/>
    <xf numFmtId="0" fontId="14" fillId="0" borderId="0" xfId="7" applyBorder="1"/>
    <xf numFmtId="0" fontId="15" fillId="0" borderId="0" xfId="7" applyFont="1" applyBorder="1" applyAlignment="1">
      <alignment horizontal="center" vertical="center" wrapText="1"/>
    </xf>
    <xf numFmtId="0" fontId="15" fillId="0" borderId="0" xfId="7" applyFont="1" applyBorder="1" applyAlignment="1">
      <alignment horizontal="center" vertical="center"/>
    </xf>
    <xf numFmtId="0" fontId="15" fillId="0" borderId="37" xfId="7" applyFont="1" applyBorder="1" applyAlignment="1">
      <alignment horizontal="center" vertical="center"/>
    </xf>
    <xf numFmtId="0" fontId="14" fillId="7" borderId="0" xfId="7" applyFill="1"/>
    <xf numFmtId="0" fontId="47" fillId="7" borderId="0" xfId="7" applyFont="1" applyFill="1"/>
    <xf numFmtId="0" fontId="14" fillId="0" borderId="50" xfId="7" applyBorder="1"/>
    <xf numFmtId="0" fontId="14" fillId="0" borderId="37" xfId="7" applyBorder="1"/>
    <xf numFmtId="0" fontId="14" fillId="0" borderId="0" xfId="7" applyFont="1" applyFill="1" applyAlignment="1">
      <alignment vertical="top" wrapText="1"/>
    </xf>
    <xf numFmtId="0" fontId="47" fillId="0" borderId="0" xfId="7" applyFont="1" applyFill="1" applyAlignment="1">
      <alignment vertical="top" wrapText="1"/>
    </xf>
    <xf numFmtId="1" fontId="14" fillId="0" borderId="82" xfId="7" applyNumberFormat="1" applyBorder="1" applyAlignment="1" applyProtection="1">
      <alignment horizontal="center" vertical="center" wrapText="1"/>
      <protection locked="0"/>
    </xf>
    <xf numFmtId="49" fontId="24" fillId="0" borderId="55" xfId="7" applyNumberFormat="1" applyFont="1" applyBorder="1" applyAlignment="1" applyProtection="1">
      <alignment horizontal="center" vertical="center" wrapText="1"/>
      <protection locked="0"/>
    </xf>
    <xf numFmtId="49" fontId="14" fillId="0" borderId="55" xfId="7" applyNumberFormat="1" applyBorder="1" applyAlignment="1" applyProtection="1">
      <alignment horizontal="center" vertical="center" wrapText="1"/>
      <protection locked="0"/>
    </xf>
    <xf numFmtId="0" fontId="14" fillId="0" borderId="61" xfId="7" applyBorder="1" applyAlignment="1" applyProtection="1">
      <alignment horizontal="center" vertical="center" wrapText="1"/>
      <protection locked="0"/>
    </xf>
    <xf numFmtId="1" fontId="14" fillId="0" borderId="61" xfId="7" applyNumberFormat="1" applyBorder="1" applyAlignment="1" applyProtection="1">
      <alignment horizontal="center" vertical="center" wrapText="1"/>
      <protection locked="0"/>
    </xf>
    <xf numFmtId="1" fontId="14" fillId="0" borderId="53" xfId="7" applyNumberFormat="1" applyBorder="1" applyAlignment="1" applyProtection="1">
      <alignment horizontal="center" vertical="center" shrinkToFit="1"/>
    </xf>
    <xf numFmtId="0" fontId="14" fillId="0" borderId="0" xfId="7" applyAlignment="1">
      <alignment horizontal="center" vertical="center" wrapText="1"/>
    </xf>
    <xf numFmtId="0" fontId="47" fillId="7" borderId="0" xfId="7" applyFont="1" applyFill="1" applyAlignment="1">
      <alignment horizontal="center" vertical="center" wrapText="1"/>
    </xf>
    <xf numFmtId="0" fontId="14" fillId="0" borderId="28" xfId="7" applyBorder="1" applyAlignment="1" applyProtection="1">
      <alignment horizontal="center" vertical="center" wrapText="1"/>
      <protection locked="0"/>
    </xf>
    <xf numFmtId="1" fontId="14" fillId="0" borderId="15" xfId="7" applyNumberFormat="1" applyBorder="1" applyAlignment="1" applyProtection="1">
      <alignment horizontal="center" vertical="center" shrinkToFit="1"/>
    </xf>
    <xf numFmtId="0" fontId="14" fillId="0" borderId="40" xfId="7" applyBorder="1" applyAlignment="1" applyProtection="1">
      <alignment horizontal="center" vertical="center" wrapText="1"/>
      <protection locked="0"/>
    </xf>
    <xf numFmtId="0" fontId="14" fillId="0" borderId="41" xfId="7" applyBorder="1" applyAlignment="1" applyProtection="1">
      <alignment horizontal="center" vertical="center" wrapText="1"/>
      <protection locked="0"/>
    </xf>
    <xf numFmtId="0" fontId="14" fillId="0" borderId="39" xfId="7" applyBorder="1" applyAlignment="1" applyProtection="1">
      <alignment horizontal="center" vertical="center" wrapText="1"/>
      <protection locked="0"/>
    </xf>
    <xf numFmtId="1" fontId="14" fillId="0" borderId="39" xfId="7" applyNumberFormat="1" applyBorder="1" applyAlignment="1" applyProtection="1">
      <alignment horizontal="center" vertical="center" wrapText="1"/>
      <protection locked="0"/>
    </xf>
    <xf numFmtId="1" fontId="14" fillId="0" borderId="87" xfId="7" applyNumberFormat="1" applyBorder="1" applyAlignment="1" applyProtection="1">
      <alignment horizontal="center" vertical="center" shrinkToFit="1"/>
    </xf>
    <xf numFmtId="0" fontId="49" fillId="0" borderId="90" xfId="8" applyFont="1" applyBorder="1" applyProtection="1"/>
    <xf numFmtId="0" fontId="49" fillId="0" borderId="91" xfId="8" applyFont="1" applyBorder="1" applyProtection="1"/>
    <xf numFmtId="0" fontId="49" fillId="0" borderId="60" xfId="8" applyFont="1" applyBorder="1" applyProtection="1"/>
    <xf numFmtId="0" fontId="48" fillId="0" borderId="0" xfId="8"/>
    <xf numFmtId="0" fontId="53" fillId="0" borderId="92" xfId="8" applyFont="1" applyBorder="1" applyProtection="1"/>
    <xf numFmtId="0" fontId="53" fillId="0" borderId="0" xfId="8" applyFont="1" applyBorder="1" applyProtection="1"/>
    <xf numFmtId="0" fontId="53" fillId="0" borderId="0" xfId="8" applyFont="1" applyBorder="1" applyAlignment="1" applyProtection="1">
      <alignment horizontal="center"/>
    </xf>
    <xf numFmtId="0" fontId="53" fillId="0" borderId="93" xfId="8" applyFont="1" applyBorder="1" applyProtection="1"/>
    <xf numFmtId="0" fontId="54" fillId="0" borderId="92" xfId="8" applyFont="1" applyFill="1" applyBorder="1" applyProtection="1"/>
    <xf numFmtId="0" fontId="54" fillId="0" borderId="0" xfId="8" applyFont="1" applyFill="1" applyBorder="1" applyProtection="1"/>
    <xf numFmtId="0" fontId="54" fillId="0" borderId="93" xfId="8" applyFont="1" applyFill="1" applyBorder="1" applyProtection="1"/>
    <xf numFmtId="0" fontId="54" fillId="0" borderId="0" xfId="8" applyFont="1" applyBorder="1" applyProtection="1"/>
    <xf numFmtId="0" fontId="54" fillId="0" borderId="93" xfId="8" applyFont="1" applyBorder="1" applyProtection="1"/>
    <xf numFmtId="0" fontId="24" fillId="0" borderId="98" xfId="8" applyFont="1" applyBorder="1" applyAlignment="1" applyProtection="1">
      <alignment horizontal="center" vertical="center"/>
    </xf>
    <xf numFmtId="0" fontId="14" fillId="0" borderId="95" xfId="8" applyFont="1" applyBorder="1" applyAlignment="1" applyProtection="1">
      <alignment horizontal="center" vertical="center"/>
    </xf>
    <xf numFmtId="0" fontId="14" fillId="0" borderId="96" xfId="8" applyFont="1" applyBorder="1" applyAlignment="1" applyProtection="1">
      <alignment horizontal="center" vertical="center"/>
    </xf>
    <xf numFmtId="0" fontId="14" fillId="0" borderId="97" xfId="8" applyFont="1" applyBorder="1" applyAlignment="1" applyProtection="1">
      <alignment horizontal="center" vertical="center"/>
    </xf>
    <xf numFmtId="0" fontId="14" fillId="0" borderId="96" xfId="8" applyFont="1" applyBorder="1" applyAlignment="1" applyProtection="1">
      <alignment horizontal="left" vertical="center"/>
    </xf>
    <xf numFmtId="0" fontId="24" fillId="0" borderId="96" xfId="8" applyFont="1" applyBorder="1" applyAlignment="1" applyProtection="1">
      <alignment horizontal="center" vertical="center"/>
    </xf>
    <xf numFmtId="0" fontId="49" fillId="0" borderId="0" xfId="8" applyFont="1"/>
    <xf numFmtId="49" fontId="14" fillId="0" borderId="62" xfId="7" applyNumberFormat="1" applyBorder="1" applyAlignment="1" applyProtection="1">
      <alignment horizontal="left" vertical="top" wrapText="1"/>
      <protection locked="0"/>
    </xf>
    <xf numFmtId="49" fontId="14" fillId="0" borderId="55" xfId="7" applyNumberFormat="1" applyBorder="1" applyAlignment="1" applyProtection="1">
      <alignment horizontal="left" vertical="top" wrapText="1"/>
      <protection locked="0"/>
    </xf>
    <xf numFmtId="0" fontId="14" fillId="0" borderId="61" xfId="7" applyBorder="1" applyAlignment="1" applyProtection="1">
      <alignment horizontal="left" vertical="top" wrapText="1"/>
      <protection locked="0"/>
    </xf>
    <xf numFmtId="0" fontId="14" fillId="0" borderId="0" xfId="7" applyAlignment="1">
      <alignment wrapText="1"/>
    </xf>
    <xf numFmtId="0" fontId="47" fillId="7" borderId="0" xfId="7" applyFont="1" applyFill="1" applyAlignment="1">
      <alignment wrapText="1"/>
    </xf>
    <xf numFmtId="0" fontId="14" fillId="0" borderId="27" xfId="7" applyBorder="1" applyAlignment="1" applyProtection="1">
      <alignment horizontal="left" vertical="top" wrapText="1"/>
      <protection locked="0"/>
    </xf>
    <xf numFmtId="0" fontId="14" fillId="0" borderId="38" xfId="7" applyBorder="1" applyAlignment="1" applyProtection="1">
      <alignment horizontal="left" vertical="top" wrapText="1"/>
      <protection locked="0"/>
    </xf>
    <xf numFmtId="0" fontId="14" fillId="7" borderId="0" xfId="5" applyFill="1" applyAlignment="1" applyProtection="1">
      <alignment wrapText="1"/>
    </xf>
    <xf numFmtId="0" fontId="14" fillId="7" borderId="0" xfId="5" applyFill="1" applyProtection="1"/>
    <xf numFmtId="0" fontId="14" fillId="7" borderId="50" xfId="5" applyFont="1" applyFill="1" applyBorder="1" applyAlignment="1" applyProtection="1">
      <alignment horizontal="left" vertical="top"/>
    </xf>
    <xf numFmtId="0" fontId="57" fillId="7" borderId="0" xfId="5" applyFont="1" applyFill="1" applyBorder="1" applyAlignment="1" applyProtection="1">
      <alignment horizontal="left" vertical="top"/>
    </xf>
    <xf numFmtId="0" fontId="14" fillId="7" borderId="0" xfId="5" applyFont="1" applyFill="1" applyBorder="1" applyAlignment="1" applyProtection="1">
      <alignment horizontal="left" vertical="top"/>
    </xf>
    <xf numFmtId="0" fontId="14" fillId="7" borderId="37" xfId="5" applyFont="1" applyFill="1" applyBorder="1" applyAlignment="1" applyProtection="1">
      <alignment horizontal="left" vertical="top"/>
    </xf>
    <xf numFmtId="0" fontId="14" fillId="7" borderId="119" xfId="7" applyFill="1" applyBorder="1" applyAlignment="1" applyProtection="1">
      <alignment wrapText="1"/>
      <protection locked="0"/>
    </xf>
    <xf numFmtId="0" fontId="14" fillId="7" borderId="121" xfId="7" applyFill="1" applyBorder="1" applyAlignment="1" applyProtection="1">
      <alignment wrapText="1"/>
      <protection locked="0"/>
    </xf>
    <xf numFmtId="0" fontId="14" fillId="7" borderId="122" xfId="7" applyFill="1" applyBorder="1" applyAlignment="1" applyProtection="1">
      <alignment wrapText="1"/>
      <protection locked="0"/>
    </xf>
    <xf numFmtId="0" fontId="59" fillId="7" borderId="0" xfId="5" applyFont="1" applyFill="1" applyBorder="1" applyAlignment="1" applyProtection="1">
      <alignment horizontal="left" vertical="top"/>
    </xf>
    <xf numFmtId="0" fontId="14" fillId="7" borderId="0" xfId="5" applyFill="1" applyAlignment="1" applyProtection="1">
      <alignment wrapText="1"/>
      <protection locked="0"/>
    </xf>
    <xf numFmtId="0" fontId="14" fillId="7" borderId="0" xfId="5" applyFill="1"/>
    <xf numFmtId="0" fontId="14" fillId="7" borderId="0" xfId="5" applyFill="1" applyBorder="1"/>
    <xf numFmtId="0" fontId="44" fillId="7" borderId="62" xfId="5" applyFont="1" applyFill="1" applyBorder="1" applyAlignment="1" applyProtection="1">
      <alignment horizontal="left" vertical="center" wrapText="1"/>
      <protection locked="0"/>
    </xf>
    <xf numFmtId="0" fontId="44" fillId="7" borderId="61" xfId="5" applyFont="1" applyFill="1" applyBorder="1" applyAlignment="1" applyProtection="1">
      <alignment horizontal="left" vertical="center" wrapText="1"/>
      <protection locked="0"/>
    </xf>
    <xf numFmtId="0" fontId="44" fillId="7" borderId="63" xfId="5" applyFont="1" applyFill="1" applyBorder="1" applyAlignment="1" applyProtection="1">
      <alignment horizontal="left" vertical="center" wrapText="1"/>
      <protection locked="0"/>
    </xf>
    <xf numFmtId="0" fontId="44" fillId="7" borderId="27" xfId="5" applyFont="1" applyFill="1" applyBorder="1" applyAlignment="1" applyProtection="1">
      <alignment horizontal="left" vertical="center" wrapText="1"/>
      <protection locked="0"/>
    </xf>
    <xf numFmtId="0" fontId="44" fillId="7" borderId="29" xfId="5" applyFont="1" applyFill="1" applyBorder="1" applyAlignment="1" applyProtection="1">
      <alignment horizontal="left" vertical="center" wrapText="1"/>
      <protection locked="0"/>
    </xf>
    <xf numFmtId="0" fontId="59" fillId="7" borderId="47" xfId="5" applyFont="1" applyFill="1" applyBorder="1" applyAlignment="1" applyProtection="1">
      <alignment wrapText="1"/>
      <protection locked="0"/>
    </xf>
    <xf numFmtId="0" fontId="59" fillId="7" borderId="0" xfId="5" applyFont="1" applyFill="1" applyBorder="1" applyAlignment="1" applyProtection="1">
      <alignment wrapText="1"/>
      <protection locked="0"/>
    </xf>
    <xf numFmtId="0" fontId="14" fillId="7" borderId="0" xfId="5" applyFill="1" applyBorder="1" applyAlignment="1" applyProtection="1">
      <alignment wrapText="1"/>
      <protection locked="0"/>
    </xf>
    <xf numFmtId="0" fontId="59" fillId="7" borderId="33" xfId="5" applyFont="1" applyFill="1" applyBorder="1" applyAlignment="1" applyProtection="1">
      <alignment wrapText="1"/>
      <protection locked="0"/>
    </xf>
    <xf numFmtId="0" fontId="0" fillId="0" borderId="0" xfId="0" applyBorder="1" applyAlignment="1">
      <alignment horizontal="center"/>
    </xf>
    <xf numFmtId="0" fontId="5" fillId="0" borderId="0" xfId="0" applyFont="1" applyBorder="1" applyAlignment="1">
      <alignment horizontal="left" vertical="center"/>
    </xf>
    <xf numFmtId="0" fontId="9" fillId="0" borderId="0" xfId="0" applyFont="1" applyFill="1" applyBorder="1" applyProtection="1">
      <protection hidden="1"/>
    </xf>
    <xf numFmtId="0" fontId="4" fillId="0" borderId="0" xfId="0" applyFont="1"/>
    <xf numFmtId="0" fontId="35" fillId="0" borderId="0" xfId="0" applyFont="1" applyFill="1" applyBorder="1" applyProtection="1">
      <protection hidden="1"/>
    </xf>
    <xf numFmtId="0" fontId="60" fillId="0" borderId="0" xfId="0" applyFont="1" applyFill="1" applyBorder="1" applyProtection="1">
      <protection hidden="1"/>
    </xf>
    <xf numFmtId="0" fontId="61" fillId="0" borderId="0" xfId="0" applyFont="1" applyFill="1" applyBorder="1" applyProtection="1">
      <protection hidden="1"/>
    </xf>
    <xf numFmtId="0" fontId="63" fillId="0" borderId="15" xfId="0" applyFont="1" applyFill="1" applyBorder="1" applyAlignment="1"/>
    <xf numFmtId="0" fontId="63" fillId="0" borderId="14" xfId="0" applyFont="1" applyFill="1" applyBorder="1" applyAlignment="1"/>
    <xf numFmtId="0" fontId="64" fillId="0" borderId="0" xfId="0" applyFont="1" applyFill="1" applyBorder="1" applyAlignment="1">
      <alignment vertical="center"/>
    </xf>
    <xf numFmtId="0" fontId="63" fillId="0" borderId="0" xfId="0" applyFont="1" applyFill="1" applyBorder="1" applyAlignment="1"/>
    <xf numFmtId="0" fontId="2" fillId="0" borderId="5" xfId="0" applyFont="1" applyFill="1" applyBorder="1" applyAlignment="1">
      <alignment horizontal="center" vertical="center"/>
    </xf>
    <xf numFmtId="0" fontId="4" fillId="0" borderId="5" xfId="0" applyFont="1" applyFill="1" applyBorder="1" applyAlignment="1" applyProtection="1">
      <alignment horizontal="center"/>
      <protection locked="0"/>
    </xf>
    <xf numFmtId="0" fontId="4" fillId="0" borderId="14" xfId="0" applyFont="1" applyFill="1" applyBorder="1" applyAlignment="1" applyProtection="1">
      <alignment horizontal="center"/>
      <protection locked="0"/>
    </xf>
    <xf numFmtId="0" fontId="2" fillId="0" borderId="0" xfId="0" applyFont="1" applyFill="1" applyBorder="1" applyAlignment="1">
      <alignment horizontal="center" vertical="center"/>
    </xf>
    <xf numFmtId="0" fontId="4" fillId="0" borderId="0" xfId="0" applyFont="1" applyFill="1" applyBorder="1" applyAlignment="1" applyProtection="1">
      <alignment horizontal="center"/>
      <protection locked="0"/>
    </xf>
    <xf numFmtId="0" fontId="4" fillId="0" borderId="0" xfId="0" applyFont="1" applyAlignment="1"/>
    <xf numFmtId="165" fontId="4" fillId="0" borderId="0" xfId="0" applyNumberFormat="1" applyFont="1"/>
    <xf numFmtId="0" fontId="9" fillId="0" borderId="0" xfId="0" applyFont="1" applyFill="1" applyBorder="1" applyAlignment="1" applyProtection="1">
      <protection hidden="1"/>
    </xf>
    <xf numFmtId="0" fontId="65" fillId="0" borderId="0" xfId="0" applyFont="1" applyFill="1" applyBorder="1" applyProtection="1">
      <protection hidden="1"/>
    </xf>
    <xf numFmtId="0" fontId="65" fillId="0" borderId="0" xfId="0" applyFont="1" applyFill="1" applyBorder="1" applyAlignment="1" applyProtection="1">
      <alignment horizontal="center"/>
      <protection hidden="1"/>
    </xf>
    <xf numFmtId="166" fontId="4" fillId="0" borderId="0" xfId="0" applyNumberFormat="1" applyFont="1"/>
    <xf numFmtId="0" fontId="8" fillId="0" borderId="14" xfId="0" applyFont="1" applyBorder="1"/>
    <xf numFmtId="0" fontId="8" fillId="0" borderId="25" xfId="0" applyFont="1" applyBorder="1"/>
    <xf numFmtId="0" fontId="3" fillId="0" borderId="0" xfId="0" applyFont="1"/>
    <xf numFmtId="0" fontId="0" fillId="0" borderId="6" xfId="0" applyBorder="1" applyAlignment="1">
      <alignment horizontal="center"/>
    </xf>
    <xf numFmtId="0" fontId="8" fillId="0" borderId="7" xfId="0" applyFont="1" applyBorder="1" applyAlignment="1" applyProtection="1">
      <alignment horizontal="center" vertical="center"/>
      <protection locked="0"/>
    </xf>
    <xf numFmtId="0" fontId="8" fillId="0" borderId="7" xfId="0" applyFont="1" applyBorder="1" applyAlignment="1" applyProtection="1">
      <alignment horizontal="center" vertical="center" wrapText="1"/>
      <protection locked="0"/>
    </xf>
    <xf numFmtId="165" fontId="8" fillId="0" borderId="7" xfId="0" applyNumberFormat="1" applyFont="1" applyBorder="1" applyAlignment="1" applyProtection="1">
      <alignment horizontal="center" vertical="center"/>
      <protection locked="0"/>
    </xf>
    <xf numFmtId="165" fontId="8" fillId="0" borderId="7" xfId="0" applyNumberFormat="1" applyFont="1" applyBorder="1" applyAlignment="1">
      <alignment horizontal="center" vertical="center"/>
    </xf>
    <xf numFmtId="0" fontId="8" fillId="0" borderId="7" xfId="0" applyFont="1" applyFill="1" applyBorder="1" applyAlignment="1">
      <alignment horizontal="center" vertical="center"/>
    </xf>
    <xf numFmtId="0" fontId="0" fillId="0" borderId="0" xfId="0" applyProtection="1">
      <protection locked="0"/>
    </xf>
    <xf numFmtId="0" fontId="68" fillId="7" borderId="0" xfId="2" applyFont="1" applyFill="1" applyBorder="1" applyAlignment="1"/>
    <xf numFmtId="0" fontId="69" fillId="7" borderId="0" xfId="2" applyFont="1" applyFill="1" applyBorder="1" applyAlignment="1"/>
    <xf numFmtId="0" fontId="14" fillId="7" borderId="0" xfId="2" applyFill="1" applyBorder="1"/>
    <xf numFmtId="0" fontId="68" fillId="7" borderId="0" xfId="2" applyFont="1" applyFill="1" applyBorder="1" applyAlignment="1">
      <alignment horizontal="left"/>
    </xf>
    <xf numFmtId="0" fontId="69" fillId="7" borderId="0" xfId="2" applyFont="1" applyFill="1" applyBorder="1" applyAlignment="1">
      <alignment horizontal="center"/>
    </xf>
    <xf numFmtId="0" fontId="46" fillId="7" borderId="0" xfId="2" applyFont="1" applyFill="1" applyBorder="1" applyAlignment="1">
      <alignment horizontal="center"/>
    </xf>
    <xf numFmtId="0" fontId="14" fillId="7" borderId="0" xfId="2" applyFill="1"/>
    <xf numFmtId="2" fontId="44" fillId="7" borderId="131" xfId="2" quotePrefix="1" applyNumberFormat="1" applyFont="1" applyFill="1" applyBorder="1" applyAlignment="1" applyProtection="1">
      <alignment horizontal="center"/>
      <protection locked="0"/>
    </xf>
    <xf numFmtId="2" fontId="44" fillId="7" borderId="6" xfId="2" applyNumberFormat="1" applyFont="1" applyFill="1" applyBorder="1" applyAlignment="1" applyProtection="1">
      <alignment horizontal="center"/>
      <protection locked="0"/>
    </xf>
    <xf numFmtId="167" fontId="44" fillId="7" borderId="7" xfId="2" applyNumberFormat="1" applyFont="1" applyFill="1" applyBorder="1" applyAlignment="1" applyProtection="1">
      <alignment horizontal="center"/>
      <protection locked="0"/>
    </xf>
    <xf numFmtId="1" fontId="44" fillId="7" borderId="4" xfId="2" applyNumberFormat="1" applyFont="1" applyFill="1" applyBorder="1" applyAlignment="1" applyProtection="1">
      <alignment horizontal="center"/>
      <protection locked="0"/>
    </xf>
    <xf numFmtId="0" fontId="70" fillId="7" borderId="6" xfId="2" applyFont="1" applyFill="1" applyBorder="1" applyAlignment="1" applyProtection="1">
      <alignment horizontal="center"/>
      <protection locked="0"/>
    </xf>
    <xf numFmtId="0" fontId="71" fillId="7" borderId="29" xfId="2" applyFont="1" applyFill="1" applyBorder="1" applyAlignment="1" applyProtection="1">
      <alignment horizontal="center"/>
      <protection locked="0"/>
    </xf>
    <xf numFmtId="0" fontId="16" fillId="7" borderId="0" xfId="2" applyFont="1" applyFill="1"/>
    <xf numFmtId="2" fontId="44" fillId="7" borderId="5" xfId="2" applyNumberFormat="1" applyFont="1" applyFill="1" applyBorder="1" applyAlignment="1" applyProtection="1">
      <alignment horizontal="center"/>
      <protection locked="0"/>
    </xf>
    <xf numFmtId="0" fontId="72" fillId="7" borderId="6" xfId="2" applyFont="1" applyFill="1" applyBorder="1" applyAlignment="1" applyProtection="1">
      <alignment horizontal="center"/>
      <protection locked="0"/>
    </xf>
    <xf numFmtId="0" fontId="73" fillId="7" borderId="29" xfId="2" applyFont="1" applyFill="1" applyBorder="1" applyAlignment="1" applyProtection="1">
      <alignment horizontal="center"/>
      <protection locked="0"/>
    </xf>
    <xf numFmtId="0" fontId="16" fillId="7" borderId="0" xfId="2" applyFont="1" applyFill="1" applyBorder="1"/>
    <xf numFmtId="2" fontId="44" fillId="7" borderId="132" xfId="2" quotePrefix="1" applyNumberFormat="1" applyFont="1" applyFill="1" applyBorder="1" applyAlignment="1" applyProtection="1">
      <alignment horizontal="center"/>
      <protection locked="0"/>
    </xf>
    <xf numFmtId="2" fontId="44" fillId="7" borderId="42" xfId="2" applyNumberFormat="1" applyFont="1" applyFill="1" applyBorder="1" applyAlignment="1" applyProtection="1">
      <alignment horizontal="center"/>
      <protection locked="0"/>
    </xf>
    <xf numFmtId="167" fontId="44" fillId="7" borderId="39" xfId="2" applyNumberFormat="1" applyFont="1" applyFill="1" applyBorder="1" applyAlignment="1" applyProtection="1">
      <alignment horizontal="center"/>
      <protection locked="0"/>
    </xf>
    <xf numFmtId="1" fontId="44" fillId="7" borderId="79" xfId="2" applyNumberFormat="1" applyFont="1" applyFill="1" applyBorder="1" applyAlignment="1" applyProtection="1">
      <alignment horizontal="center"/>
      <protection locked="0"/>
    </xf>
    <xf numFmtId="0" fontId="72" fillId="7" borderId="41" xfId="2" applyFont="1" applyFill="1" applyBorder="1" applyAlignment="1" applyProtection="1">
      <alignment horizontal="center"/>
      <protection locked="0"/>
    </xf>
    <xf numFmtId="0" fontId="73" fillId="7" borderId="43" xfId="2" applyFont="1" applyFill="1" applyBorder="1" applyAlignment="1" applyProtection="1">
      <alignment horizontal="center"/>
      <protection locked="0"/>
    </xf>
    <xf numFmtId="0" fontId="40" fillId="7" borderId="0" xfId="2" applyFont="1" applyFill="1" applyBorder="1" applyAlignment="1"/>
    <xf numFmtId="0" fontId="17" fillId="7" borderId="0" xfId="2" applyFont="1" applyFill="1" applyAlignment="1">
      <alignment vertical="center"/>
    </xf>
    <xf numFmtId="167" fontId="40" fillId="7" borderId="1" xfId="2" applyNumberFormat="1" applyFont="1" applyFill="1" applyBorder="1" applyAlignment="1" applyProtection="1">
      <alignment horizontal="center" vertical="top"/>
      <protection locked="0"/>
    </xf>
    <xf numFmtId="2" fontId="74" fillId="7" borderId="2" xfId="2" applyNumberFormat="1" applyFont="1" applyFill="1" applyBorder="1" applyAlignment="1" applyProtection="1">
      <alignment horizontal="center" vertical="top"/>
      <protection locked="0"/>
    </xf>
    <xf numFmtId="2" fontId="40" fillId="7" borderId="2" xfId="2" applyNumberFormat="1" applyFont="1" applyFill="1" applyBorder="1" applyAlignment="1" applyProtection="1">
      <alignment horizontal="center" vertical="top"/>
      <protection locked="0"/>
    </xf>
    <xf numFmtId="0" fontId="75" fillId="7" borderId="2" xfId="2" applyFont="1" applyFill="1" applyBorder="1" applyAlignment="1" applyProtection="1">
      <alignment horizontal="center" vertical="top"/>
      <protection locked="0"/>
    </xf>
    <xf numFmtId="0" fontId="76" fillId="7" borderId="3" xfId="2" applyFont="1" applyFill="1" applyBorder="1" applyAlignment="1" applyProtection="1">
      <alignment horizontal="center" vertical="top"/>
      <protection locked="0"/>
    </xf>
    <xf numFmtId="0" fontId="14" fillId="7" borderId="52" xfId="6" applyFont="1" applyFill="1" applyBorder="1" applyAlignment="1">
      <alignment horizontal="center"/>
    </xf>
    <xf numFmtId="0" fontId="16" fillId="7" borderId="52" xfId="6" applyFont="1" applyFill="1" applyBorder="1" applyAlignment="1">
      <alignment horizontal="left"/>
    </xf>
    <xf numFmtId="0" fontId="16" fillId="7" borderId="52" xfId="6" applyFont="1" applyFill="1" applyBorder="1"/>
    <xf numFmtId="0" fontId="16" fillId="7" borderId="0" xfId="6" applyFont="1" applyFill="1" applyBorder="1"/>
    <xf numFmtId="0" fontId="16" fillId="0" borderId="21" xfId="6" applyFont="1" applyFill="1" applyBorder="1" applyAlignment="1">
      <alignment horizontal="center" vertical="center"/>
    </xf>
    <xf numFmtId="0" fontId="16" fillId="0" borderId="0" xfId="6" applyFont="1"/>
    <xf numFmtId="0" fontId="16" fillId="0" borderId="129" xfId="6" applyFont="1" applyFill="1" applyBorder="1" applyAlignment="1">
      <alignment horizontal="center" vertical="center"/>
    </xf>
    <xf numFmtId="0" fontId="16" fillId="0" borderId="130" xfId="6" applyFont="1" applyFill="1" applyBorder="1" applyAlignment="1">
      <alignment horizontal="center" vertical="center"/>
    </xf>
    <xf numFmtId="0" fontId="16" fillId="7" borderId="50" xfId="6" applyFont="1" applyFill="1" applyBorder="1" applyAlignment="1">
      <alignment horizontal="left"/>
    </xf>
    <xf numFmtId="0" fontId="16" fillId="7" borderId="0" xfId="6" applyFont="1" applyFill="1" applyBorder="1" applyAlignment="1">
      <alignment horizontal="left"/>
    </xf>
    <xf numFmtId="0" fontId="16" fillId="7" borderId="37" xfId="6" applyFont="1" applyFill="1" applyBorder="1"/>
    <xf numFmtId="0" fontId="77" fillId="0" borderId="0" xfId="6" applyFont="1"/>
    <xf numFmtId="0" fontId="14" fillId="0" borderId="32" xfId="2" applyFont="1" applyBorder="1" applyAlignment="1" applyProtection="1">
      <alignment horizontal="center" vertical="center" wrapText="1"/>
      <protection locked="0"/>
    </xf>
    <xf numFmtId="0" fontId="14" fillId="0" borderId="46" xfId="2" applyFont="1" applyBorder="1" applyAlignment="1" applyProtection="1">
      <alignment horizontal="center" vertical="center" wrapText="1"/>
      <protection locked="0"/>
    </xf>
    <xf numFmtId="0" fontId="14" fillId="0" borderId="0" xfId="2" applyFont="1" applyBorder="1" applyAlignment="1" applyProtection="1">
      <alignment vertical="center" wrapText="1"/>
      <protection locked="0"/>
    </xf>
    <xf numFmtId="0" fontId="14" fillId="0" borderId="33" xfId="2" applyFont="1" applyBorder="1" applyAlignment="1" applyProtection="1">
      <alignment horizontal="center" vertical="center" wrapText="1"/>
      <protection locked="0"/>
    </xf>
    <xf numFmtId="0" fontId="14" fillId="0" borderId="46" xfId="2" applyFont="1" applyBorder="1" applyAlignment="1" applyProtection="1">
      <alignment vertical="center" wrapText="1"/>
      <protection locked="0"/>
    </xf>
    <xf numFmtId="0" fontId="14" fillId="0" borderId="137" xfId="2" applyFont="1" applyBorder="1" applyAlignment="1" applyProtection="1">
      <alignment horizontal="center" vertical="center" wrapText="1"/>
      <protection locked="0"/>
    </xf>
    <xf numFmtId="0" fontId="14" fillId="0" borderId="33" xfId="2" applyFont="1" applyBorder="1" applyAlignment="1" applyProtection="1">
      <alignment vertical="center" wrapText="1"/>
      <protection locked="0"/>
    </xf>
    <xf numFmtId="0" fontId="14" fillId="0" borderId="0" xfId="2" applyFont="1" applyAlignment="1"/>
    <xf numFmtId="0" fontId="14" fillId="0" borderId="27" xfId="2" applyFont="1" applyBorder="1" applyAlignment="1" applyProtection="1">
      <alignment horizontal="center" vertical="center" wrapText="1"/>
      <protection locked="0"/>
    </xf>
    <xf numFmtId="0" fontId="14" fillId="0" borderId="6" xfId="2" applyFont="1" applyBorder="1" applyAlignment="1" applyProtection="1">
      <alignment horizontal="center" vertical="center" wrapText="1"/>
      <protection locked="0"/>
    </xf>
    <xf numFmtId="0" fontId="14" fillId="0" borderId="5" xfId="2" applyFont="1" applyBorder="1" applyAlignment="1" applyProtection="1">
      <alignment vertical="center" wrapText="1"/>
      <protection locked="0"/>
    </xf>
    <xf numFmtId="0" fontId="14" fillId="0" borderId="7" xfId="2" applyFont="1" applyBorder="1" applyAlignment="1" applyProtection="1">
      <alignment vertical="center" wrapText="1"/>
      <protection locked="0"/>
    </xf>
    <xf numFmtId="0" fontId="14" fillId="0" borderId="6" xfId="2" applyFont="1" applyBorder="1" applyAlignment="1" applyProtection="1">
      <alignment vertical="center" wrapText="1"/>
      <protection locked="0"/>
    </xf>
    <xf numFmtId="0" fontId="14" fillId="0" borderId="5" xfId="2" applyFont="1" applyBorder="1" applyAlignment="1" applyProtection="1">
      <alignment horizontal="center" vertical="center" wrapText="1"/>
      <protection locked="0"/>
    </xf>
    <xf numFmtId="0" fontId="14" fillId="0" borderId="7" xfId="2" applyFont="1" applyBorder="1" applyAlignment="1" applyProtection="1">
      <alignment horizontal="center" vertical="center" wrapText="1"/>
      <protection locked="0"/>
    </xf>
    <xf numFmtId="0" fontId="14" fillId="0" borderId="148" xfId="2" applyFont="1" applyBorder="1" applyAlignment="1" applyProtection="1">
      <alignment horizontal="center" vertical="center" wrapText="1"/>
      <protection locked="0"/>
    </xf>
    <xf numFmtId="0" fontId="14" fillId="0" borderId="128" xfId="2" applyFont="1" applyBorder="1" applyAlignment="1" applyProtection="1">
      <alignment horizontal="center" vertical="center" wrapText="1"/>
      <protection locked="0"/>
    </xf>
    <xf numFmtId="0" fontId="14" fillId="0" borderId="134" xfId="2" applyFont="1" applyBorder="1" applyAlignment="1" applyProtection="1">
      <alignment horizontal="center" vertical="center" wrapText="1"/>
      <protection locked="0"/>
    </xf>
    <xf numFmtId="0" fontId="14" fillId="0" borderId="134" xfId="2" applyFont="1" applyBorder="1" applyAlignment="1" applyProtection="1">
      <alignment vertical="center" wrapText="1"/>
      <protection locked="0"/>
    </xf>
    <xf numFmtId="0" fontId="14" fillId="0" borderId="52" xfId="2" applyFont="1" applyBorder="1" applyAlignment="1" applyProtection="1">
      <alignment horizontal="center" vertical="center" wrapText="1"/>
      <protection locked="0"/>
    </xf>
    <xf numFmtId="0" fontId="14" fillId="0" borderId="129" xfId="2" applyFont="1" applyBorder="1" applyAlignment="1" applyProtection="1">
      <alignment horizontal="center" vertical="center" wrapText="1"/>
      <protection locked="0"/>
    </xf>
    <xf numFmtId="0" fontId="14" fillId="0" borderId="149" xfId="2" applyFont="1" applyBorder="1" applyAlignment="1" applyProtection="1">
      <alignment horizontal="center" vertical="center" wrapText="1"/>
      <protection locked="0"/>
    </xf>
    <xf numFmtId="0" fontId="14" fillId="0" borderId="129" xfId="2" applyFont="1" applyBorder="1" applyAlignment="1" applyProtection="1">
      <alignment vertical="center" wrapText="1"/>
      <protection locked="0"/>
    </xf>
    <xf numFmtId="169" fontId="14" fillId="0" borderId="0" xfId="6" applyNumberFormat="1" applyFont="1" applyBorder="1" applyAlignment="1" applyProtection="1">
      <alignment horizontal="left" vertical="center"/>
      <protection locked="0"/>
    </xf>
    <xf numFmtId="169" fontId="79" fillId="0" borderId="0" xfId="6" applyNumberFormat="1" applyFont="1" applyBorder="1" applyAlignment="1" applyProtection="1">
      <alignment horizontal="left"/>
      <protection locked="0"/>
    </xf>
    <xf numFmtId="14" fontId="79" fillId="0" borderId="0" xfId="6" applyNumberFormat="1" applyFont="1" applyBorder="1" applyAlignment="1" applyProtection="1">
      <alignment horizontal="left"/>
      <protection locked="0"/>
    </xf>
    <xf numFmtId="0" fontId="16" fillId="0" borderId="0" xfId="6" applyFont="1" applyBorder="1" applyAlignment="1" applyProtection="1">
      <protection locked="0"/>
    </xf>
    <xf numFmtId="0" fontId="14" fillId="7" borderId="0" xfId="6" applyFont="1" applyFill="1" applyBorder="1" applyAlignment="1">
      <alignment horizontal="right"/>
    </xf>
    <xf numFmtId="169" fontId="55" fillId="0" borderId="0" xfId="6" applyNumberFormat="1" applyFont="1" applyBorder="1" applyAlignment="1" applyProtection="1">
      <alignment horizontal="left"/>
      <protection locked="0"/>
    </xf>
    <xf numFmtId="0" fontId="16" fillId="0" borderId="14" xfId="6" applyFont="1" applyBorder="1" applyAlignment="1" applyProtection="1">
      <protection locked="0"/>
    </xf>
    <xf numFmtId="0" fontId="16" fillId="7" borderId="14" xfId="6" applyFont="1" applyFill="1" applyBorder="1" applyAlignment="1" applyProtection="1">
      <alignment horizontal="center" vertical="center"/>
      <protection locked="0"/>
    </xf>
    <xf numFmtId="0" fontId="24" fillId="0" borderId="0" xfId="6" applyFont="1" applyBorder="1" applyAlignment="1" applyProtection="1">
      <alignment horizontal="center" vertical="center"/>
      <protection locked="0"/>
    </xf>
    <xf numFmtId="0" fontId="24" fillId="7" borderId="0" xfId="6" applyFont="1" applyFill="1" applyBorder="1" applyAlignment="1">
      <alignment horizontal="center" vertical="center"/>
    </xf>
    <xf numFmtId="0" fontId="57" fillId="0" borderId="0" xfId="6" applyFont="1" applyBorder="1" applyAlignment="1" applyProtection="1">
      <alignment vertical="center"/>
      <protection locked="0"/>
    </xf>
    <xf numFmtId="0" fontId="1" fillId="0" borderId="0" xfId="6" applyAlignment="1">
      <alignment horizontal="left" vertical="center"/>
    </xf>
    <xf numFmtId="0" fontId="0" fillId="0" borderId="0" xfId="0" applyBorder="1" applyAlignment="1"/>
    <xf numFmtId="0" fontId="81" fillId="0" borderId="0" xfId="6" applyFont="1" applyBorder="1" applyAlignment="1">
      <alignment vertical="center"/>
    </xf>
    <xf numFmtId="0" fontId="0" fillId="0" borderId="150" xfId="0" applyBorder="1" applyAlignment="1"/>
    <xf numFmtId="0" fontId="1" fillId="0" borderId="0" xfId="6" applyFont="1"/>
    <xf numFmtId="0" fontId="15" fillId="0" borderId="0" xfId="5" applyNumberFormat="1" applyFont="1" applyBorder="1" applyAlignment="1">
      <alignment horizontal="left" vertical="center"/>
    </xf>
    <xf numFmtId="0" fontId="15" fillId="0" borderId="37" xfId="5" applyNumberFormat="1" applyFont="1" applyBorder="1" applyAlignment="1">
      <alignment vertical="center"/>
    </xf>
    <xf numFmtId="0" fontId="15" fillId="0" borderId="0" xfId="5" applyNumberFormat="1" applyFont="1" applyBorder="1" applyAlignment="1">
      <alignment vertical="center"/>
    </xf>
    <xf numFmtId="0" fontId="1" fillId="0" borderId="0" xfId="6" applyFont="1" applyBorder="1"/>
    <xf numFmtId="0" fontId="1" fillId="0" borderId="37" xfId="6" applyFont="1" applyBorder="1"/>
    <xf numFmtId="0" fontId="1" fillId="0" borderId="47" xfId="6" applyFont="1" applyBorder="1" applyAlignment="1">
      <alignment vertical="center"/>
    </xf>
    <xf numFmtId="0" fontId="1" fillId="0" borderId="48" xfId="6" applyFont="1" applyBorder="1"/>
    <xf numFmtId="0" fontId="1" fillId="0" borderId="0" xfId="6" applyFont="1" applyBorder="1" applyAlignment="1">
      <alignment vertical="center"/>
    </xf>
    <xf numFmtId="0" fontId="1" fillId="0" borderId="0" xfId="6" applyFont="1" applyAlignment="1">
      <alignment vertical="center"/>
    </xf>
    <xf numFmtId="0" fontId="22" fillId="0" borderId="7" xfId="5" applyFont="1" applyBorder="1" applyAlignment="1">
      <alignment horizontal="center"/>
    </xf>
    <xf numFmtId="0" fontId="84" fillId="0" borderId="37" xfId="6" applyFont="1" applyBorder="1" applyAlignment="1">
      <alignment horizontal="left" vertical="center" wrapText="1"/>
    </xf>
    <xf numFmtId="0" fontId="84" fillId="0" borderId="7" xfId="6" applyFont="1" applyBorder="1" applyAlignment="1">
      <alignment horizontal="center" vertical="center" wrapText="1"/>
    </xf>
    <xf numFmtId="0" fontId="1" fillId="0" borderId="0" xfId="6" applyFont="1" applyAlignment="1">
      <alignment horizontal="left" vertical="center"/>
    </xf>
    <xf numFmtId="0" fontId="1" fillId="0" borderId="52" xfId="6" applyFont="1" applyBorder="1" applyAlignment="1">
      <alignment vertical="center"/>
    </xf>
    <xf numFmtId="0" fontId="1" fillId="0" borderId="44" xfId="6" applyFont="1" applyBorder="1"/>
    <xf numFmtId="0" fontId="0" fillId="0" borderId="0" xfId="0" applyBorder="1"/>
    <xf numFmtId="0" fontId="0" fillId="0" borderId="150" xfId="0" applyBorder="1"/>
    <xf numFmtId="0" fontId="0" fillId="0" borderId="14" xfId="0" applyBorder="1"/>
    <xf numFmtId="0" fontId="0" fillId="0" borderId="25" xfId="0" applyBorder="1"/>
    <xf numFmtId="0" fontId="8" fillId="0" borderId="45" xfId="0" applyFont="1" applyBorder="1"/>
    <xf numFmtId="0" fontId="8" fillId="0" borderId="0" xfId="0" applyFont="1" applyBorder="1" applyAlignment="1"/>
    <xf numFmtId="0" fontId="8" fillId="0" borderId="150" xfId="0" applyFont="1" applyBorder="1" applyAlignment="1"/>
    <xf numFmtId="0" fontId="0" fillId="0" borderId="45" xfId="0" applyBorder="1"/>
    <xf numFmtId="0" fontId="8" fillId="0" borderId="0" xfId="0" applyFont="1" applyFill="1" applyBorder="1" applyAlignment="1" applyProtection="1"/>
    <xf numFmtId="0" fontId="8" fillId="0" borderId="150" xfId="0" applyFont="1" applyFill="1" applyBorder="1" applyAlignment="1" applyProtection="1"/>
    <xf numFmtId="0" fontId="85" fillId="0" borderId="0" xfId="0" applyFont="1" applyFill="1" applyBorder="1" applyAlignment="1" applyProtection="1">
      <alignment vertical="center"/>
    </xf>
    <xf numFmtId="0" fontId="85" fillId="0" borderId="150" xfId="0" applyFont="1" applyFill="1" applyBorder="1" applyAlignment="1" applyProtection="1">
      <alignment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0" xfId="0" applyFont="1" applyFill="1" applyBorder="1" applyAlignment="1">
      <alignment horizontal="left" vertical="center"/>
    </xf>
    <xf numFmtId="0" fontId="9" fillId="0" borderId="3" xfId="0" applyFont="1" applyFill="1" applyBorder="1" applyAlignment="1">
      <alignment horizontal="left" vertical="center"/>
    </xf>
    <xf numFmtId="0" fontId="7" fillId="0" borderId="0" xfId="0" applyFont="1" applyBorder="1" applyAlignment="1">
      <alignment horizontal="left" vertical="center"/>
    </xf>
    <xf numFmtId="0" fontId="0" fillId="0" borderId="0" xfId="0" applyBorder="1" applyAlignment="1">
      <alignment horizontal="left" vertical="center"/>
    </xf>
    <xf numFmtId="0" fontId="7" fillId="0" borderId="150" xfId="0" applyFont="1" applyBorder="1" applyAlignment="1">
      <alignment horizontal="left" vertical="center"/>
    </xf>
    <xf numFmtId="0" fontId="7" fillId="0" borderId="151" xfId="0" applyFont="1" applyBorder="1" applyAlignment="1">
      <alignment horizontal="center" vertical="center"/>
    </xf>
    <xf numFmtId="0" fontId="0" fillId="0" borderId="151" xfId="0" applyBorder="1" applyAlignment="1">
      <alignment horizontal="center" vertical="center"/>
    </xf>
    <xf numFmtId="0" fontId="2" fillId="0" borderId="14" xfId="0" applyFont="1" applyFill="1" applyBorder="1" applyAlignment="1">
      <alignment horizontal="center"/>
    </xf>
    <xf numFmtId="0" fontId="2" fillId="0" borderId="14" xfId="0" applyFont="1" applyFill="1" applyBorder="1" applyAlignment="1">
      <alignment horizontal="center" vertical="center"/>
    </xf>
    <xf numFmtId="0" fontId="4" fillId="0" borderId="14" xfId="0" applyFont="1" applyFill="1" applyBorder="1" applyAlignment="1"/>
    <xf numFmtId="0" fontId="9" fillId="0" borderId="2" xfId="0" applyFont="1" applyFill="1" applyBorder="1" applyAlignment="1">
      <alignment horizontal="center"/>
    </xf>
    <xf numFmtId="0" fontId="0" fillId="0" borderId="2" xfId="0" applyBorder="1"/>
    <xf numFmtId="0" fontId="8" fillId="0" borderId="0" xfId="0" applyFont="1" applyBorder="1" applyAlignment="1">
      <alignment horizontal="center" vertical="center" wrapText="1"/>
    </xf>
    <xf numFmtId="0" fontId="8" fillId="0" borderId="0" xfId="0" applyFont="1" applyBorder="1" applyAlignment="1">
      <alignment vertical="center"/>
    </xf>
    <xf numFmtId="0" fontId="8" fillId="0" borderId="13" xfId="0" applyFont="1" applyBorder="1" applyAlignment="1">
      <alignment vertical="center"/>
    </xf>
    <xf numFmtId="0" fontId="8" fillId="0" borderId="0" xfId="0" applyFont="1" applyAlignment="1"/>
    <xf numFmtId="0" fontId="8" fillId="0" borderId="14" xfId="0" applyFont="1" applyBorder="1" applyAlignment="1" applyProtection="1">
      <protection locked="0"/>
    </xf>
    <xf numFmtId="164" fontId="8" fillId="0" borderId="14" xfId="0" applyNumberFormat="1" applyFont="1" applyBorder="1" applyAlignment="1" applyProtection="1">
      <protection locked="0"/>
    </xf>
    <xf numFmtId="0" fontId="8" fillId="0" borderId="0" xfId="0" applyFont="1" applyBorder="1" applyAlignment="1" applyProtection="1">
      <protection locked="0"/>
    </xf>
    <xf numFmtId="164" fontId="8" fillId="0" borderId="0" xfId="0" applyNumberFormat="1" applyFont="1" applyBorder="1" applyAlignment="1" applyProtection="1">
      <protection locked="0"/>
    </xf>
    <xf numFmtId="0" fontId="31" fillId="0" borderId="0" xfId="0" applyFont="1" applyBorder="1" applyAlignment="1">
      <alignment horizontal="left"/>
    </xf>
    <xf numFmtId="0" fontId="31" fillId="0" borderId="0" xfId="0" applyFont="1" applyAlignment="1"/>
    <xf numFmtId="0" fontId="14" fillId="0" borderId="117" xfId="2" applyFill="1" applyBorder="1" applyAlignment="1">
      <alignment wrapText="1"/>
    </xf>
    <xf numFmtId="0" fontId="15" fillId="0" borderId="117" xfId="2" applyFont="1" applyFill="1" applyBorder="1" applyAlignment="1">
      <alignment horizontal="center" vertical="center" wrapText="1"/>
    </xf>
    <xf numFmtId="0" fontId="14" fillId="0" borderId="117" xfId="2" applyFont="1" applyFill="1" applyBorder="1" applyAlignment="1">
      <alignment wrapText="1"/>
    </xf>
    <xf numFmtId="0" fontId="16" fillId="0" borderId="117" xfId="2" applyFont="1" applyFill="1" applyBorder="1" applyAlignment="1">
      <alignment horizontal="left" vertical="center" wrapText="1"/>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2" xfId="0" applyFont="1" applyBorder="1" applyAlignment="1">
      <alignment horizontal="center" vertical="center"/>
    </xf>
    <xf numFmtId="0" fontId="0" fillId="0" borderId="3" xfId="0" applyBorder="1"/>
    <xf numFmtId="0" fontId="16" fillId="0" borderId="45" xfId="0" applyFont="1" applyBorder="1" applyAlignment="1">
      <alignment horizontal="left" vertical="center"/>
    </xf>
    <xf numFmtId="0" fontId="16" fillId="0" borderId="0" xfId="0" applyFont="1" applyBorder="1" applyAlignment="1">
      <alignment horizontal="left" vertical="center"/>
    </xf>
    <xf numFmtId="0" fontId="19" fillId="0" borderId="0" xfId="0" applyFont="1" applyBorder="1" applyAlignment="1">
      <alignment horizontal="left" vertical="center"/>
    </xf>
    <xf numFmtId="0" fontId="16" fillId="0" borderId="0" xfId="0" applyFont="1" applyBorder="1" applyAlignment="1">
      <alignment horizontal="center" vertical="center"/>
    </xf>
    <xf numFmtId="0" fontId="54" fillId="0" borderId="0" xfId="0" applyFont="1" applyBorder="1" applyAlignment="1">
      <alignment horizontal="center"/>
    </xf>
    <xf numFmtId="15" fontId="24" fillId="0" borderId="150" xfId="0" quotePrefix="1" applyNumberFormat="1" applyFont="1" applyBorder="1" applyAlignment="1">
      <alignment horizontal="center"/>
    </xf>
    <xf numFmtId="15" fontId="24" fillId="0" borderId="0" xfId="0" applyNumberFormat="1" applyFont="1" applyBorder="1" applyAlignment="1">
      <alignment horizontal="center"/>
    </xf>
    <xf numFmtId="0" fontId="24" fillId="0" borderId="150" xfId="0" applyFont="1" applyBorder="1" applyAlignment="1">
      <alignment horizontal="center"/>
    </xf>
    <xf numFmtId="0" fontId="0" fillId="0" borderId="45" xfId="0" applyBorder="1" applyProtection="1">
      <protection locked="0"/>
    </xf>
    <xf numFmtId="0" fontId="18" fillId="0" borderId="45" xfId="0" applyFont="1" applyBorder="1" applyAlignment="1">
      <alignment horizontal="center"/>
    </xf>
    <xf numFmtId="0" fontId="88" fillId="0" borderId="0" xfId="0" applyFont="1" applyBorder="1" applyAlignment="1">
      <alignment horizontal="left"/>
    </xf>
    <xf numFmtId="0" fontId="18" fillId="0" borderId="0" xfId="0" applyFont="1" applyBorder="1"/>
    <xf numFmtId="0" fontId="18" fillId="0" borderId="0" xfId="0" applyFont="1" applyBorder="1" applyAlignment="1">
      <alignment horizontal="right"/>
    </xf>
    <xf numFmtId="0" fontId="24" fillId="14" borderId="117" xfId="0" applyFont="1" applyFill="1" applyBorder="1" applyAlignment="1">
      <alignment horizontal="center"/>
    </xf>
    <xf numFmtId="0" fontId="54" fillId="14" borderId="117" xfId="0" applyFont="1" applyFill="1" applyBorder="1" applyAlignment="1">
      <alignment horizontal="center"/>
    </xf>
    <xf numFmtId="0" fontId="18" fillId="0" borderId="150" xfId="0" applyFont="1" applyBorder="1"/>
    <xf numFmtId="0" fontId="18" fillId="0" borderId="45" xfId="0" applyFont="1" applyBorder="1"/>
    <xf numFmtId="170" fontId="54" fillId="14" borderId="117" xfId="0" applyNumberFormat="1" applyFont="1" applyFill="1" applyBorder="1" applyAlignment="1">
      <alignment horizontal="center"/>
    </xf>
    <xf numFmtId="166" fontId="18" fillId="0" borderId="0" xfId="0" applyNumberFormat="1" applyFont="1" applyBorder="1" applyAlignment="1">
      <alignment horizontal="right"/>
    </xf>
    <xf numFmtId="166" fontId="54" fillId="14" borderId="117" xfId="0" applyNumberFormat="1" applyFont="1" applyFill="1" applyBorder="1" applyAlignment="1">
      <alignment horizontal="center"/>
    </xf>
    <xf numFmtId="166" fontId="18" fillId="0" borderId="0" xfId="0" applyNumberFormat="1" applyFont="1" applyBorder="1"/>
    <xf numFmtId="166" fontId="18" fillId="0" borderId="14" xfId="0" applyNumberFormat="1" applyFont="1" applyBorder="1" applyAlignment="1">
      <alignment horizontal="center"/>
    </xf>
    <xf numFmtId="22" fontId="18" fillId="0" borderId="0" xfId="0" applyNumberFormat="1" applyFont="1" applyBorder="1" applyAlignment="1">
      <alignment horizontal="center" vertical="center"/>
    </xf>
    <xf numFmtId="22" fontId="18" fillId="0" borderId="14" xfId="0" applyNumberFormat="1" applyFont="1" applyBorder="1" applyAlignment="1">
      <alignment horizontal="center" vertical="center"/>
    </xf>
    <xf numFmtId="0" fontId="18" fillId="0" borderId="31" xfId="0" applyNumberFormat="1" applyFont="1" applyBorder="1" applyAlignment="1">
      <alignment horizontal="center" vertical="center"/>
    </xf>
    <xf numFmtId="0" fontId="44" fillId="0" borderId="31" xfId="0" applyFont="1" applyBorder="1" applyAlignment="1">
      <alignment horizontal="center"/>
    </xf>
    <xf numFmtId="166" fontId="14" fillId="0" borderId="117" xfId="0" applyNumberFormat="1" applyFont="1" applyFill="1" applyBorder="1" applyAlignment="1">
      <alignment horizontal="center"/>
    </xf>
    <xf numFmtId="166" fontId="18" fillId="0" borderId="155" xfId="0" applyNumberFormat="1" applyFont="1" applyBorder="1" applyAlignment="1">
      <alignment horizontal="center"/>
    </xf>
    <xf numFmtId="166" fontId="14" fillId="0" borderId="0" xfId="0" applyNumberFormat="1" applyFont="1" applyBorder="1" applyAlignment="1">
      <alignment horizontal="left"/>
    </xf>
    <xf numFmtId="166" fontId="0" fillId="0" borderId="45" xfId="0" applyNumberFormat="1" applyBorder="1"/>
    <xf numFmtId="0" fontId="18" fillId="0" borderId="155" xfId="0" applyNumberFormat="1" applyFont="1" applyBorder="1" applyAlignment="1">
      <alignment horizontal="center" vertical="center"/>
    </xf>
    <xf numFmtId="0" fontId="44" fillId="0" borderId="155" xfId="0" applyFont="1" applyBorder="1" applyAlignment="1">
      <alignment horizontal="center"/>
    </xf>
    <xf numFmtId="0" fontId="0" fillId="0" borderId="155" xfId="0" applyBorder="1"/>
    <xf numFmtId="0" fontId="14" fillId="0" borderId="0" xfId="0" applyFont="1" applyBorder="1"/>
    <xf numFmtId="0" fontId="14" fillId="0" borderId="134" xfId="0" applyFont="1" applyBorder="1"/>
    <xf numFmtId="166" fontId="0" fillId="0" borderId="87" xfId="0" applyNumberFormat="1" applyBorder="1"/>
    <xf numFmtId="0" fontId="44" fillId="0" borderId="155" xfId="0" applyNumberFormat="1" applyFont="1" applyBorder="1" applyAlignment="1">
      <alignment horizontal="center" vertical="center"/>
    </xf>
    <xf numFmtId="0" fontId="44" fillId="0" borderId="150" xfId="0" applyFont="1" applyBorder="1" applyAlignment="1">
      <alignment horizontal="center"/>
    </xf>
    <xf numFmtId="0" fontId="44" fillId="0" borderId="150" xfId="0" applyFont="1" applyFill="1" applyBorder="1" applyAlignment="1">
      <alignment horizontal="center"/>
    </xf>
    <xf numFmtId="0" fontId="18" fillId="0" borderId="129" xfId="0" applyNumberFormat="1" applyFont="1" applyBorder="1" applyAlignment="1">
      <alignment horizontal="center" vertical="center"/>
    </xf>
    <xf numFmtId="0" fontId="44" fillId="0" borderId="129" xfId="0" applyFont="1" applyBorder="1" applyAlignment="1">
      <alignment horizontal="center"/>
    </xf>
    <xf numFmtId="166" fontId="14" fillId="0" borderId="146" xfId="0" applyNumberFormat="1" applyFont="1" applyBorder="1" applyAlignment="1">
      <alignment horizontal="center"/>
    </xf>
    <xf numFmtId="0" fontId="14" fillId="0" borderId="150" xfId="0" applyFont="1" applyBorder="1"/>
    <xf numFmtId="166" fontId="14" fillId="0" borderId="45" xfId="0" applyNumberFormat="1" applyFont="1" applyBorder="1" applyAlignment="1">
      <alignment horizontal="center"/>
    </xf>
    <xf numFmtId="166" fontId="24" fillId="0" borderId="45" xfId="0" applyNumberFormat="1" applyFont="1" applyBorder="1" applyAlignment="1">
      <alignment horizontal="center"/>
    </xf>
    <xf numFmtId="166" fontId="14" fillId="0" borderId="150" xfId="0" applyNumberFormat="1" applyFont="1" applyFill="1" applyBorder="1" applyAlignment="1">
      <alignment horizontal="center"/>
    </xf>
    <xf numFmtId="166" fontId="14" fillId="0" borderId="25" xfId="0" applyNumberFormat="1" applyFont="1" applyFill="1" applyBorder="1" applyAlignment="1">
      <alignment horizontal="center"/>
    </xf>
    <xf numFmtId="0" fontId="14" fillId="0" borderId="0" xfId="0" applyFont="1" applyBorder="1" applyAlignment="1">
      <alignment horizontal="center"/>
    </xf>
    <xf numFmtId="166" fontId="14" fillId="0" borderId="45" xfId="0" applyNumberFormat="1" applyFont="1" applyFill="1" applyBorder="1" applyAlignment="1">
      <alignment horizontal="center"/>
    </xf>
    <xf numFmtId="166" fontId="14" fillId="0" borderId="87" xfId="0" applyNumberFormat="1" applyFont="1" applyFill="1" applyBorder="1" applyAlignment="1">
      <alignment horizontal="center"/>
    </xf>
    <xf numFmtId="170" fontId="54" fillId="0" borderId="125" xfId="0" applyNumberFormat="1" applyFont="1" applyFill="1" applyBorder="1"/>
    <xf numFmtId="0" fontId="40" fillId="0" borderId="45" xfId="0" applyFont="1" applyBorder="1"/>
    <xf numFmtId="170" fontId="18" fillId="0" borderId="47" xfId="0" applyNumberFormat="1" applyFont="1" applyFill="1" applyBorder="1"/>
    <xf numFmtId="0" fontId="0" fillId="0" borderId="15" xfId="0" applyBorder="1"/>
    <xf numFmtId="0" fontId="40" fillId="0" borderId="15" xfId="0" applyFont="1" applyBorder="1"/>
    <xf numFmtId="0" fontId="40" fillId="0" borderId="117" xfId="0" applyFont="1" applyBorder="1" applyAlignment="1">
      <alignment horizontal="center"/>
    </xf>
    <xf numFmtId="0" fontId="24" fillId="0" borderId="0" xfId="0" applyFont="1"/>
    <xf numFmtId="0" fontId="0" fillId="0" borderId="74" xfId="0" applyBorder="1"/>
    <xf numFmtId="0" fontId="0" fillId="0" borderId="17" xfId="0" applyBorder="1" applyAlignment="1">
      <alignment horizontal="center"/>
    </xf>
    <xf numFmtId="0" fontId="0" fillId="0" borderId="18" xfId="0" applyBorder="1" applyAlignment="1">
      <alignment horizontal="center"/>
    </xf>
    <xf numFmtId="0" fontId="0" fillId="0" borderId="21" xfId="0" applyBorder="1" applyAlignment="1">
      <alignment horizontal="center"/>
    </xf>
    <xf numFmtId="0" fontId="0" fillId="0" borderId="156" xfId="0" applyBorder="1"/>
    <xf numFmtId="2" fontId="0" fillId="0" borderId="25" xfId="0" applyNumberFormat="1" applyBorder="1" applyAlignment="1">
      <alignment horizontal="center"/>
    </xf>
    <xf numFmtId="2" fontId="0" fillId="0" borderId="23" xfId="0" applyNumberFormat="1" applyBorder="1" applyAlignment="1">
      <alignment horizontal="center"/>
    </xf>
    <xf numFmtId="0" fontId="0" fillId="0" borderId="117" xfId="0" applyBorder="1" applyAlignment="1">
      <alignment horizontal="center"/>
    </xf>
    <xf numFmtId="166" fontId="18" fillId="0" borderId="155" xfId="0" applyNumberFormat="1" applyFont="1" applyFill="1" applyBorder="1" applyAlignment="1">
      <alignment horizontal="center"/>
    </xf>
    <xf numFmtId="0" fontId="0" fillId="0" borderId="78" xfId="0" applyBorder="1"/>
    <xf numFmtId="0" fontId="14" fillId="0" borderId="1" xfId="2" applyBorder="1"/>
    <xf numFmtId="0" fontId="14" fillId="0" borderId="2" xfId="2" applyBorder="1"/>
    <xf numFmtId="0" fontId="14" fillId="0" borderId="3" xfId="2" applyBorder="1"/>
    <xf numFmtId="0" fontId="16" fillId="0" borderId="45" xfId="2" applyFont="1" applyBorder="1" applyAlignment="1">
      <alignment horizontal="left"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14" fillId="0" borderId="150" xfId="2" applyBorder="1"/>
    <xf numFmtId="0" fontId="19" fillId="0" borderId="0" xfId="2" applyFont="1" applyBorder="1" applyAlignment="1">
      <alignment horizontal="left" vertical="center"/>
    </xf>
    <xf numFmtId="0" fontId="90" fillId="0" borderId="0" xfId="1" applyFont="1" applyBorder="1"/>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50" xfId="0" applyFont="1" applyBorder="1" applyAlignment="1">
      <alignment horizontal="left" vertical="center"/>
    </xf>
    <xf numFmtId="0" fontId="14" fillId="0" borderId="47" xfId="7" applyFont="1" applyFill="1" applyBorder="1" applyAlignment="1">
      <alignment vertical="center" wrapText="1"/>
    </xf>
    <xf numFmtId="0" fontId="92" fillId="3" borderId="58" xfId="7" applyFont="1" applyFill="1" applyBorder="1" applyAlignment="1">
      <alignment horizontal="left" vertical="center"/>
    </xf>
    <xf numFmtId="0" fontId="93" fillId="3" borderId="59" xfId="7" applyFont="1" applyFill="1" applyBorder="1" applyAlignment="1">
      <alignment horizontal="left" vertical="center" wrapText="1"/>
    </xf>
    <xf numFmtId="0" fontId="92" fillId="3" borderId="60" xfId="7" applyFont="1" applyFill="1" applyBorder="1" applyAlignment="1">
      <alignment horizontal="left" vertical="center" wrapText="1"/>
    </xf>
    <xf numFmtId="0" fontId="92" fillId="3" borderId="67" xfId="7" applyFont="1" applyFill="1" applyBorder="1" applyAlignment="1">
      <alignment horizontal="left" vertical="center"/>
    </xf>
    <xf numFmtId="0" fontId="93" fillId="3" borderId="0" xfId="7" applyFont="1" applyFill="1" applyBorder="1" applyAlignment="1">
      <alignment horizontal="left" vertical="center" wrapText="1"/>
    </xf>
    <xf numFmtId="0" fontId="92" fillId="3" borderId="68" xfId="7" applyFont="1" applyFill="1" applyBorder="1" applyAlignment="1">
      <alignment horizontal="left" vertical="center"/>
    </xf>
    <xf numFmtId="0" fontId="92" fillId="3" borderId="71" xfId="7" applyFont="1" applyFill="1" applyBorder="1" applyAlignment="1">
      <alignment horizontal="left" vertical="center"/>
    </xf>
    <xf numFmtId="0" fontId="93" fillId="3" borderId="72" xfId="7" applyFont="1" applyFill="1" applyBorder="1" applyAlignment="1">
      <alignment horizontal="left" vertical="center" wrapText="1"/>
    </xf>
    <xf numFmtId="0" fontId="93" fillId="3" borderId="73" xfId="7" applyFont="1" applyFill="1" applyBorder="1" applyAlignment="1" applyProtection="1">
      <alignment horizontal="left" vertical="center" wrapText="1"/>
      <protection locked="0"/>
    </xf>
    <xf numFmtId="0" fontId="92" fillId="3" borderId="39" xfId="7" applyFont="1" applyFill="1" applyBorder="1" applyAlignment="1">
      <alignment horizontal="center" vertical="center" wrapText="1"/>
    </xf>
    <xf numFmtId="0" fontId="92" fillId="3" borderId="39" xfId="7" applyFont="1" applyFill="1" applyBorder="1" applyAlignment="1">
      <alignment horizontal="center" vertical="center" textRotation="255" wrapText="1"/>
    </xf>
    <xf numFmtId="0" fontId="92" fillId="3" borderId="81" xfId="7" applyFont="1" applyFill="1" applyBorder="1" applyAlignment="1">
      <alignment horizontal="center" vertical="center" textRotation="255" wrapText="1"/>
    </xf>
    <xf numFmtId="0" fontId="93" fillId="3" borderId="83" xfId="7" applyFont="1" applyFill="1" applyBorder="1" applyAlignment="1" applyProtection="1">
      <alignment horizontal="center" vertical="center" wrapText="1"/>
      <protection locked="0"/>
    </xf>
    <xf numFmtId="0" fontId="93" fillId="3" borderId="61" xfId="7" applyFont="1" applyFill="1" applyBorder="1" applyAlignment="1" applyProtection="1">
      <alignment horizontal="center" vertical="center" wrapText="1"/>
      <protection locked="0"/>
    </xf>
    <xf numFmtId="1" fontId="93" fillId="3" borderId="61" xfId="7" applyNumberFormat="1" applyFont="1" applyFill="1" applyBorder="1" applyAlignment="1" applyProtection="1">
      <alignment horizontal="center" vertical="center" wrapText="1"/>
      <protection locked="0"/>
    </xf>
    <xf numFmtId="0" fontId="93" fillId="3" borderId="86" xfId="7" applyFont="1" applyFill="1" applyBorder="1" applyAlignment="1" applyProtection="1">
      <alignment horizontal="center" vertical="center" shrinkToFit="1"/>
    </xf>
    <xf numFmtId="0" fontId="93" fillId="3" borderId="85" xfId="7" applyFont="1" applyFill="1" applyBorder="1" applyAlignment="1" applyProtection="1">
      <alignment horizontal="center" vertical="center" wrapText="1"/>
      <protection locked="0"/>
    </xf>
    <xf numFmtId="0" fontId="93" fillId="3" borderId="71" xfId="7" applyFont="1" applyFill="1" applyBorder="1" applyAlignment="1" applyProtection="1">
      <alignment horizontal="center" vertical="center" wrapText="1"/>
      <protection locked="0"/>
    </xf>
    <xf numFmtId="0" fontId="93" fillId="3" borderId="88" xfId="7" applyFont="1" applyFill="1" applyBorder="1" applyAlignment="1" applyProtection="1">
      <alignment horizontal="center" vertical="center" wrapText="1"/>
      <protection locked="0"/>
    </xf>
    <xf numFmtId="1" fontId="93" fillId="3" borderId="88" xfId="7" applyNumberFormat="1" applyFont="1" applyFill="1" applyBorder="1" applyAlignment="1" applyProtection="1">
      <alignment horizontal="center" vertical="center" wrapText="1"/>
      <protection locked="0"/>
    </xf>
    <xf numFmtId="0" fontId="92" fillId="3" borderId="91" xfId="7" applyFont="1" applyFill="1" applyBorder="1" applyAlignment="1"/>
    <xf numFmtId="0" fontId="92" fillId="3" borderId="103" xfId="7" applyFont="1" applyFill="1" applyBorder="1" applyAlignment="1"/>
    <xf numFmtId="0" fontId="93" fillId="3" borderId="83" xfId="7" applyFont="1" applyFill="1" applyBorder="1" applyAlignment="1" applyProtection="1">
      <alignment horizontal="left" vertical="top" wrapText="1"/>
      <protection locked="0"/>
    </xf>
    <xf numFmtId="0" fontId="93" fillId="3" borderId="61" xfId="7" applyFont="1" applyFill="1" applyBorder="1" applyAlignment="1" applyProtection="1">
      <alignment horizontal="left" vertical="top" wrapText="1"/>
      <protection locked="0"/>
    </xf>
    <xf numFmtId="0" fontId="93" fillId="3" borderId="84" xfId="7" applyFont="1" applyFill="1" applyBorder="1" applyAlignment="1" applyProtection="1">
      <alignment horizontal="center" vertical="center" shrinkToFit="1"/>
    </xf>
    <xf numFmtId="0" fontId="93" fillId="3" borderId="85" xfId="7" applyFont="1" applyFill="1" applyBorder="1" applyAlignment="1" applyProtection="1">
      <alignment horizontal="left" vertical="top" wrapText="1"/>
      <protection locked="0"/>
    </xf>
    <xf numFmtId="0" fontId="93" fillId="3" borderId="71" xfId="7" applyFont="1" applyFill="1" applyBorder="1" applyAlignment="1" applyProtection="1">
      <alignment horizontal="left" vertical="top" wrapText="1"/>
      <protection locked="0"/>
    </xf>
    <xf numFmtId="0" fontId="93" fillId="3" borderId="88" xfId="7" applyFont="1" applyFill="1" applyBorder="1" applyAlignment="1" applyProtection="1">
      <alignment horizontal="left" vertical="top" wrapText="1"/>
      <protection locked="0"/>
    </xf>
    <xf numFmtId="0" fontId="93" fillId="3" borderId="89" xfId="7" applyFont="1" applyFill="1" applyBorder="1" applyAlignment="1" applyProtection="1">
      <alignment horizontal="center" vertical="center" shrinkToFit="1"/>
    </xf>
    <xf numFmtId="0" fontId="92" fillId="3" borderId="54" xfId="7" applyFont="1" applyFill="1" applyBorder="1" applyAlignment="1">
      <alignment vertical="center"/>
    </xf>
    <xf numFmtId="0" fontId="92" fillId="3" borderId="42" xfId="7" applyFont="1" applyFill="1" applyBorder="1" applyAlignment="1">
      <alignment vertical="center"/>
    </xf>
    <xf numFmtId="0" fontId="94" fillId="3" borderId="39" xfId="5" applyFont="1" applyFill="1" applyBorder="1" applyAlignment="1" applyProtection="1">
      <alignment horizontal="center" textRotation="90" wrapText="1"/>
    </xf>
    <xf numFmtId="0" fontId="96" fillId="3" borderId="53" xfId="2" applyFont="1" applyFill="1" applyBorder="1" applyAlignment="1">
      <alignment horizontal="center" wrapText="1"/>
    </xf>
    <xf numFmtId="0" fontId="96" fillId="3" borderId="63" xfId="2" applyFont="1" applyFill="1" applyBorder="1" applyAlignment="1">
      <alignment horizontal="center" wrapText="1"/>
    </xf>
    <xf numFmtId="0" fontId="92" fillId="3" borderId="17" xfId="6" applyFont="1" applyFill="1" applyBorder="1" applyAlignment="1">
      <alignment horizontal="center" vertical="center"/>
    </xf>
    <xf numFmtId="0" fontId="92" fillId="3" borderId="17" xfId="6" applyFont="1" applyFill="1" applyBorder="1" applyAlignment="1">
      <alignment horizontal="center" vertical="center" wrapText="1"/>
    </xf>
    <xf numFmtId="0" fontId="92" fillId="3" borderId="19" xfId="6" applyFont="1" applyFill="1" applyBorder="1" applyAlignment="1">
      <alignment horizontal="center" vertical="center"/>
    </xf>
    <xf numFmtId="0" fontId="92" fillId="3" borderId="134" xfId="6" applyFont="1" applyFill="1" applyBorder="1" applyAlignment="1">
      <alignment horizontal="center" vertical="center"/>
    </xf>
    <xf numFmtId="0" fontId="92" fillId="3" borderId="129" xfId="6" applyFont="1" applyFill="1" applyBorder="1" applyAlignment="1">
      <alignment horizontal="center" vertical="center"/>
    </xf>
    <xf numFmtId="0" fontId="92" fillId="3" borderId="137" xfId="6" applyFont="1" applyFill="1" applyBorder="1" applyAlignment="1">
      <alignment horizontal="center" vertical="center"/>
    </xf>
    <xf numFmtId="0" fontId="92" fillId="3" borderId="140" xfId="6" applyFont="1" applyFill="1" applyBorder="1" applyAlignment="1">
      <alignment horizontal="center" vertical="center"/>
    </xf>
    <xf numFmtId="0" fontId="92" fillId="3" borderId="141" xfId="6" applyFont="1" applyFill="1" applyBorder="1" applyAlignment="1">
      <alignment horizontal="center" vertical="center"/>
    </xf>
    <xf numFmtId="0" fontId="92" fillId="3" borderId="142" xfId="6" applyFont="1" applyFill="1" applyBorder="1" applyAlignment="1">
      <alignment horizontal="center" vertical="center"/>
    </xf>
    <xf numFmtId="0" fontId="92" fillId="3" borderId="143" xfId="6" applyFont="1" applyFill="1" applyBorder="1" applyAlignment="1">
      <alignment horizontal="center" vertical="center"/>
    </xf>
    <xf numFmtId="0" fontId="91" fillId="3" borderId="55" xfId="0" applyFont="1" applyFill="1" applyBorder="1" applyAlignment="1">
      <alignment horizontal="left" vertical="center"/>
    </xf>
    <xf numFmtId="0" fontId="91" fillId="3" borderId="6" xfId="0" applyFont="1" applyFill="1" applyBorder="1" applyAlignment="1">
      <alignment horizontal="left" vertical="center"/>
    </xf>
    <xf numFmtId="0" fontId="91" fillId="3" borderId="41" xfId="0" applyFont="1" applyFill="1" applyBorder="1" applyAlignment="1">
      <alignment horizontal="left" vertical="center"/>
    </xf>
    <xf numFmtId="0" fontId="91" fillId="3" borderId="61" xfId="0" applyFont="1" applyFill="1" applyBorder="1" applyAlignment="1">
      <alignment horizontal="left" vertical="center"/>
    </xf>
    <xf numFmtId="0" fontId="91" fillId="3" borderId="117" xfId="0" applyFont="1" applyFill="1" applyBorder="1" applyAlignment="1">
      <alignment horizontal="left" vertical="center"/>
    </xf>
    <xf numFmtId="0" fontId="91" fillId="3" borderId="39" xfId="0" applyFont="1" applyFill="1" applyBorder="1" applyAlignment="1">
      <alignment horizontal="left" vertical="center"/>
    </xf>
    <xf numFmtId="0" fontId="97" fillId="0" borderId="14" xfId="0" applyFont="1" applyBorder="1" applyAlignment="1" applyProtection="1">
      <alignment horizontal="center"/>
      <protection locked="0"/>
    </xf>
    <xf numFmtId="0" fontId="97" fillId="0" borderId="5" xfId="0" applyFont="1" applyBorder="1" applyAlignment="1">
      <alignment horizontal="center"/>
    </xf>
    <xf numFmtId="0" fontId="97" fillId="0" borderId="5" xfId="0" applyFont="1" applyBorder="1" applyAlignment="1" applyProtection="1">
      <alignment horizontal="center"/>
      <protection locked="0"/>
    </xf>
    <xf numFmtId="0" fontId="8" fillId="0" borderId="0" xfId="0" applyFont="1" applyBorder="1" applyAlignment="1">
      <alignment horizontal="right" vertical="center"/>
    </xf>
    <xf numFmtId="0" fontId="8" fillId="0" borderId="0" xfId="0" applyFont="1" applyBorder="1" applyAlignment="1">
      <alignment horizontal="center"/>
    </xf>
    <xf numFmtId="0" fontId="8" fillId="0" borderId="0" xfId="0" applyFont="1" applyAlignment="1">
      <alignment horizontal="right" vertical="center"/>
    </xf>
    <xf numFmtId="0" fontId="0" fillId="0" borderId="13" xfId="0" applyBorder="1" applyAlignment="1">
      <alignment horizontal="center"/>
    </xf>
    <xf numFmtId="164" fontId="8" fillId="0" borderId="0" xfId="0" applyNumberFormat="1" applyFont="1" applyBorder="1" applyAlignment="1">
      <alignment horizontal="center"/>
    </xf>
    <xf numFmtId="0" fontId="8" fillId="0" borderId="0" xfId="0" applyFont="1" applyBorder="1" applyAlignment="1">
      <alignment horizontal="center" vertical="center"/>
    </xf>
    <xf numFmtId="0" fontId="3" fillId="0" borderId="13" xfId="0" applyNumberFormat="1" applyFont="1" applyBorder="1" applyAlignment="1">
      <alignment horizontal="center"/>
    </xf>
    <xf numFmtId="0" fontId="0" fillId="0" borderId="0" xfId="0" applyNumberFormat="1" applyFont="1" applyBorder="1" applyAlignment="1">
      <alignment horizontal="center"/>
    </xf>
    <xf numFmtId="0" fontId="8" fillId="0" borderId="0" xfId="0" applyFont="1" applyFill="1"/>
    <xf numFmtId="0" fontId="0" fillId="0" borderId="0" xfId="0" applyBorder="1" applyAlignment="1"/>
    <xf numFmtId="0" fontId="14" fillId="0" borderId="47" xfId="7" applyBorder="1" applyAlignment="1"/>
    <xf numFmtId="0" fontId="14" fillId="0" borderId="41" xfId="7" applyBorder="1" applyAlignment="1" applyProtection="1">
      <alignment horizontal="left" vertical="top" wrapText="1"/>
      <protection locked="0"/>
    </xf>
    <xf numFmtId="0" fontId="14" fillId="0" borderId="39" xfId="7" applyBorder="1" applyAlignment="1" applyProtection="1">
      <alignment horizontal="left" vertical="top" wrapText="1"/>
      <protection locked="0"/>
    </xf>
    <xf numFmtId="0" fontId="94" fillId="3" borderId="39" xfId="5" applyFont="1" applyFill="1" applyBorder="1" applyAlignment="1" applyProtection="1">
      <alignment horizontal="center" vertical="center" wrapText="1"/>
    </xf>
    <xf numFmtId="0" fontId="24" fillId="7" borderId="0" xfId="5" applyFont="1" applyFill="1" applyBorder="1" applyAlignment="1" applyProtection="1">
      <alignment horizontal="left" vertical="top"/>
    </xf>
    <xf numFmtId="0" fontId="24" fillId="13" borderId="7" xfId="6" applyFont="1" applyFill="1" applyBorder="1" applyAlignment="1" applyProtection="1">
      <alignment horizontal="center" vertical="center"/>
      <protection locked="0"/>
    </xf>
    <xf numFmtId="0" fontId="24" fillId="13" borderId="7" xfId="6" applyFont="1" applyFill="1" applyBorder="1" applyAlignment="1">
      <alignment horizontal="center" vertical="center"/>
    </xf>
    <xf numFmtId="0" fontId="41" fillId="0" borderId="7" xfId="6" applyFont="1" applyBorder="1" applyAlignment="1" applyProtection="1">
      <alignment horizontal="center" vertical="center"/>
      <protection locked="0"/>
    </xf>
    <xf numFmtId="0" fontId="44" fillId="0" borderId="7" xfId="6" applyFont="1" applyBorder="1" applyAlignment="1">
      <alignment horizontal="center" vertical="center"/>
    </xf>
    <xf numFmtId="0" fontId="0" fillId="0" borderId="167" xfId="0" applyBorder="1"/>
    <xf numFmtId="0" fontId="85" fillId="0" borderId="167" xfId="0" applyFont="1" applyFill="1" applyBorder="1" applyAlignment="1" applyProtection="1">
      <alignment vertical="center"/>
    </xf>
    <xf numFmtId="0" fontId="0" fillId="0" borderId="0" xfId="0" applyAlignment="1"/>
    <xf numFmtId="0" fontId="0" fillId="0" borderId="167" xfId="0" applyBorder="1" applyAlignment="1"/>
    <xf numFmtId="0" fontId="14" fillId="0" borderId="170" xfId="2" applyFill="1" applyBorder="1" applyAlignment="1">
      <alignment horizontal="center" vertical="center"/>
    </xf>
    <xf numFmtId="0" fontId="14" fillId="0" borderId="170" xfId="2" applyFill="1" applyBorder="1" applyAlignment="1">
      <alignment horizontal="center" vertical="center" wrapText="1"/>
    </xf>
    <xf numFmtId="0" fontId="17" fillId="9" borderId="166" xfId="4" applyFont="1" applyFill="1" applyBorder="1" applyAlignment="1" applyProtection="1">
      <alignment horizontal="center" vertical="center"/>
      <protection locked="0"/>
    </xf>
    <xf numFmtId="0" fontId="17" fillId="10" borderId="167" xfId="4" applyFont="1" applyFill="1" applyBorder="1" applyAlignment="1" applyProtection="1">
      <alignment horizontal="center" vertical="center"/>
      <protection locked="0"/>
    </xf>
    <xf numFmtId="0" fontId="14" fillId="0" borderId="169" xfId="7" applyBorder="1" applyAlignment="1" applyProtection="1">
      <alignment horizontal="center" vertical="center" wrapText="1"/>
      <protection locked="0"/>
    </xf>
    <xf numFmtId="0" fontId="14" fillId="0" borderId="167" xfId="7" applyBorder="1" applyAlignment="1" applyProtection="1">
      <alignment horizontal="center" vertical="center" wrapText="1"/>
      <protection locked="0"/>
    </xf>
    <xf numFmtId="1" fontId="14" fillId="0" borderId="167" xfId="7" applyNumberFormat="1" applyBorder="1" applyAlignment="1" applyProtection="1">
      <alignment horizontal="center" vertical="center" wrapText="1"/>
      <protection locked="0"/>
    </xf>
    <xf numFmtId="0" fontId="93" fillId="3" borderId="167" xfId="7" applyFont="1" applyFill="1" applyBorder="1" applyAlignment="1" applyProtection="1">
      <alignment horizontal="center" vertical="center" wrapText="1"/>
      <protection locked="0"/>
    </xf>
    <xf numFmtId="1" fontId="93" fillId="3" borderId="167" xfId="7" applyNumberFormat="1" applyFont="1" applyFill="1" applyBorder="1" applyAlignment="1" applyProtection="1">
      <alignment horizontal="center" vertical="center" wrapText="1"/>
      <protection locked="0"/>
    </xf>
    <xf numFmtId="0" fontId="92" fillId="3" borderId="177" xfId="7" applyFont="1" applyFill="1" applyBorder="1" applyAlignment="1">
      <alignment wrapText="1"/>
    </xf>
    <xf numFmtId="0" fontId="92" fillId="3" borderId="177" xfId="7" applyFont="1" applyFill="1" applyBorder="1"/>
    <xf numFmtId="0" fontId="24" fillId="0" borderId="178" xfId="8" applyFont="1" applyBorder="1" applyAlignment="1" applyProtection="1">
      <alignment horizontal="center" vertical="center"/>
    </xf>
    <xf numFmtId="0" fontId="14" fillId="0" borderId="174" xfId="8" applyFont="1" applyBorder="1" applyAlignment="1" applyProtection="1">
      <alignment horizontal="center" vertical="center"/>
    </xf>
    <xf numFmtId="0" fontId="14" fillId="0" borderId="175" xfId="8" applyFont="1" applyBorder="1" applyAlignment="1" applyProtection="1">
      <alignment horizontal="center" vertical="center"/>
    </xf>
    <xf numFmtId="0" fontId="14" fillId="0" borderId="176" xfId="8" applyFont="1" applyBorder="1" applyAlignment="1" applyProtection="1">
      <alignment horizontal="center" vertical="center"/>
    </xf>
    <xf numFmtId="0" fontId="14" fillId="0" borderId="175" xfId="8" applyFont="1" applyBorder="1" applyAlignment="1" applyProtection="1">
      <alignment horizontal="left" vertical="center"/>
    </xf>
    <xf numFmtId="0" fontId="24" fillId="0" borderId="175" xfId="8" applyFont="1" applyBorder="1" applyAlignment="1" applyProtection="1">
      <alignment horizontal="center" vertical="center"/>
    </xf>
    <xf numFmtId="0" fontId="24" fillId="0" borderId="175" xfId="8" applyFont="1" applyBorder="1" applyAlignment="1" applyProtection="1">
      <alignment horizontal="left" vertical="center"/>
    </xf>
    <xf numFmtId="0" fontId="24" fillId="0" borderId="183" xfId="8" applyFont="1" applyBorder="1" applyAlignment="1" applyProtection="1">
      <alignment horizontal="center" vertical="center"/>
    </xf>
    <xf numFmtId="0" fontId="14" fillId="0" borderId="180" xfId="8" applyFont="1" applyBorder="1" applyAlignment="1" applyProtection="1">
      <alignment horizontal="center" vertical="center"/>
    </xf>
    <xf numFmtId="0" fontId="14" fillId="0" borderId="181" xfId="8" applyFont="1" applyBorder="1" applyAlignment="1" applyProtection="1">
      <alignment horizontal="center" vertical="center"/>
    </xf>
    <xf numFmtId="0" fontId="14" fillId="0" borderId="182" xfId="8" applyFont="1" applyBorder="1" applyAlignment="1" applyProtection="1">
      <alignment horizontal="center" vertical="center"/>
    </xf>
    <xf numFmtId="0" fontId="24" fillId="0" borderId="181" xfId="8" applyFont="1" applyBorder="1" applyAlignment="1" applyProtection="1">
      <alignment horizontal="left" vertical="center"/>
    </xf>
    <xf numFmtId="0" fontId="14" fillId="0" borderId="181" xfId="8" applyFont="1" applyBorder="1" applyAlignment="1" applyProtection="1">
      <alignment horizontal="left" vertical="center"/>
    </xf>
    <xf numFmtId="0" fontId="24" fillId="0" borderId="181" xfId="8" applyFont="1" applyBorder="1" applyAlignment="1" applyProtection="1">
      <alignment horizontal="center" vertical="center"/>
    </xf>
    <xf numFmtId="0" fontId="14" fillId="0" borderId="169" xfId="7" applyBorder="1" applyAlignment="1" applyProtection="1">
      <alignment horizontal="left" vertical="top" wrapText="1"/>
      <protection locked="0"/>
    </xf>
    <xf numFmtId="0" fontId="14" fillId="0" borderId="188" xfId="7" applyBorder="1" applyAlignment="1" applyProtection="1">
      <alignment horizontal="left" vertical="top" wrapText="1"/>
      <protection locked="0"/>
    </xf>
    <xf numFmtId="1" fontId="14" fillId="0" borderId="188" xfId="7" applyNumberFormat="1" applyBorder="1" applyAlignment="1" applyProtection="1">
      <alignment horizontal="center" vertical="center" wrapText="1"/>
      <protection locked="0"/>
    </xf>
    <xf numFmtId="0" fontId="93" fillId="3" borderId="188" xfId="7" applyFont="1" applyFill="1" applyBorder="1" applyAlignment="1" applyProtection="1">
      <alignment horizontal="left" vertical="top" wrapText="1"/>
      <protection locked="0"/>
    </xf>
    <xf numFmtId="1" fontId="93" fillId="3" borderId="188" xfId="7" applyNumberFormat="1" applyFont="1" applyFill="1" applyBorder="1" applyAlignment="1" applyProtection="1">
      <alignment horizontal="center" vertical="center" wrapText="1"/>
      <protection locked="0"/>
    </xf>
    <xf numFmtId="0" fontId="92" fillId="3" borderId="190" xfId="7" applyFont="1" applyFill="1" applyBorder="1" applyAlignment="1">
      <alignment vertical="center"/>
    </xf>
    <xf numFmtId="0" fontId="44" fillId="7" borderId="117" xfId="5" applyFont="1" applyFill="1" applyBorder="1" applyAlignment="1" applyProtection="1">
      <alignment horizontal="left" vertical="center" wrapText="1"/>
      <protection locked="0"/>
    </xf>
    <xf numFmtId="0" fontId="9" fillId="3" borderId="117" xfId="0" applyFont="1" applyFill="1" applyBorder="1" applyAlignment="1">
      <alignment horizontal="center" vertical="center"/>
    </xf>
    <xf numFmtId="0" fontId="6" fillId="0" borderId="13" xfId="0" applyFont="1" applyBorder="1" applyAlignment="1">
      <alignment horizontal="left"/>
    </xf>
    <xf numFmtId="0" fontId="6" fillId="0" borderId="0" xfId="0" applyFont="1" applyBorder="1" applyAlignment="1">
      <alignment horizontal="left"/>
    </xf>
    <xf numFmtId="0" fontId="97" fillId="0" borderId="0" xfId="0" applyFont="1" applyAlignment="1">
      <alignment horizontal="right"/>
    </xf>
    <xf numFmtId="0" fontId="97" fillId="0" borderId="14" xfId="0" applyFont="1" applyBorder="1" applyAlignment="1" applyProtection="1">
      <alignment horizontal="center"/>
      <protection locked="0"/>
    </xf>
    <xf numFmtId="0" fontId="97" fillId="0" borderId="0" xfId="0" applyFont="1" applyBorder="1" applyAlignment="1">
      <alignment horizontal="right"/>
    </xf>
    <xf numFmtId="0" fontId="0" fillId="0" borderId="0" xfId="0" applyAlignment="1">
      <alignment horizontal="center"/>
    </xf>
    <xf numFmtId="0" fontId="0" fillId="0" borderId="8" xfId="0" applyBorder="1" applyAlignment="1">
      <alignment horizont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97" fillId="0" borderId="11" xfId="0" applyFont="1" applyBorder="1" applyAlignment="1">
      <alignment horizontal="center" vertical="center"/>
    </xf>
    <xf numFmtId="0" fontId="97" fillId="0" borderId="12" xfId="0" applyFont="1" applyBorder="1" applyAlignment="1">
      <alignment horizontal="center" vertical="center"/>
    </xf>
    <xf numFmtId="0" fontId="97" fillId="0" borderId="159"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59" xfId="0" applyFont="1" applyBorder="1" applyAlignment="1">
      <alignment horizontal="center" vertical="center"/>
    </xf>
    <xf numFmtId="0" fontId="31" fillId="0" borderId="118" xfId="0" applyFont="1" applyBorder="1" applyAlignment="1">
      <alignment horizontal="center" vertical="center"/>
    </xf>
    <xf numFmtId="0" fontId="31" fillId="0" borderId="120" xfId="0" applyFont="1" applyBorder="1" applyAlignment="1">
      <alignment horizontal="center" vertical="center"/>
    </xf>
    <xf numFmtId="0" fontId="6" fillId="0" borderId="13" xfId="0" applyFont="1" applyBorder="1" applyAlignment="1">
      <alignment horizontal="center"/>
    </xf>
    <xf numFmtId="0" fontId="6" fillId="6" borderId="13" xfId="0" applyFont="1" applyFill="1" applyBorder="1" applyAlignment="1">
      <alignment horizontal="center"/>
    </xf>
    <xf numFmtId="0" fontId="97" fillId="0" borderId="5" xfId="0" applyFont="1" applyBorder="1" applyAlignment="1" applyProtection="1">
      <alignment horizontal="center"/>
      <protection locked="0"/>
    </xf>
    <xf numFmtId="0" fontId="0" fillId="0" borderId="0" xfId="0" applyAlignment="1">
      <alignment horizontal="right"/>
    </xf>
    <xf numFmtId="0" fontId="8" fillId="0" borderId="163" xfId="0" applyFont="1" applyBorder="1" applyAlignment="1" applyProtection="1">
      <protection locked="0"/>
    </xf>
    <xf numFmtId="0" fontId="97" fillId="0" borderId="163" xfId="0" applyFont="1" applyBorder="1" applyAlignment="1" applyProtection="1">
      <alignment horizontal="center"/>
      <protection locked="0"/>
    </xf>
    <xf numFmtId="0" fontId="0" fillId="4" borderId="6" xfId="0" applyFill="1" applyBorder="1" applyAlignment="1" applyProtection="1">
      <alignment horizontal="left" wrapText="1"/>
    </xf>
    <xf numFmtId="0" fontId="0" fillId="0" borderId="7" xfId="0" applyFill="1" applyBorder="1" applyAlignment="1" applyProtection="1">
      <alignment horizontal="left" wrapText="1"/>
    </xf>
    <xf numFmtId="0" fontId="12" fillId="5" borderId="7"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97" fillId="0" borderId="0" xfId="0" applyFont="1"/>
    <xf numFmtId="0" fontId="0" fillId="0" borderId="2" xfId="0" applyBorder="1"/>
    <xf numFmtId="0" fontId="97" fillId="0" borderId="2" xfId="0" applyFont="1" applyBorder="1" applyAlignment="1">
      <alignment horizontal="right"/>
    </xf>
    <xf numFmtId="0" fontId="97" fillId="0" borderId="14" xfId="0" applyFont="1" applyBorder="1" applyAlignment="1">
      <alignment horizontal="center"/>
    </xf>
    <xf numFmtId="0" fontId="97" fillId="0" borderId="0" xfId="0" applyFont="1" applyAlignment="1">
      <alignment horizontal="center"/>
    </xf>
    <xf numFmtId="0" fontId="8" fillId="0" borderId="5" xfId="0" applyFont="1" applyBorder="1" applyAlignment="1">
      <alignment horizontal="center" vertical="center"/>
    </xf>
    <xf numFmtId="0" fontId="2" fillId="2" borderId="7" xfId="0" applyFont="1" applyFill="1" applyBorder="1" applyAlignment="1">
      <alignment horizontal="center"/>
    </xf>
    <xf numFmtId="0" fontId="2" fillId="3" borderId="7" xfId="0" applyFont="1" applyFill="1" applyBorder="1" applyAlignment="1">
      <alignment horizontal="center"/>
    </xf>
    <xf numFmtId="0" fontId="3" fillId="0" borderId="7" xfId="0" applyFont="1" applyFill="1" applyBorder="1" applyAlignment="1">
      <alignment horizontal="center"/>
    </xf>
    <xf numFmtId="0" fontId="0" fillId="0" borderId="6" xfId="0" applyFill="1" applyBorder="1" applyAlignment="1" applyProtection="1">
      <alignment horizontal="left" wrapText="1"/>
    </xf>
    <xf numFmtId="0" fontId="0" fillId="0" borderId="7" xfId="0" applyFill="1" applyBorder="1" applyAlignment="1" applyProtection="1">
      <alignment horizontal="left"/>
    </xf>
    <xf numFmtId="0" fontId="11" fillId="5" borderId="7"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wrapText="1"/>
    </xf>
    <xf numFmtId="0" fontId="11" fillId="5" borderId="7" xfId="0" applyFont="1" applyFill="1" applyBorder="1" applyAlignment="1" applyProtection="1">
      <alignment horizontal="center" vertical="top" wrapText="1"/>
      <protection locked="0"/>
    </xf>
    <xf numFmtId="0" fontId="0" fillId="4" borderId="6" xfId="0" applyFont="1" applyFill="1" applyBorder="1" applyAlignment="1" applyProtection="1">
      <alignment horizontal="left" wrapText="1"/>
    </xf>
    <xf numFmtId="0" fontId="0" fillId="0" borderId="7" xfId="0" applyFont="1" applyFill="1" applyBorder="1" applyAlignment="1" applyProtection="1">
      <alignment horizontal="left"/>
    </xf>
    <xf numFmtId="0" fontId="0" fillId="0" borderId="7" xfId="0" applyBorder="1" applyAlignment="1" applyProtection="1">
      <alignment horizontal="left"/>
    </xf>
    <xf numFmtId="0" fontId="11" fillId="0" borderId="6" xfId="0" applyFont="1" applyFill="1" applyBorder="1" applyAlignment="1" applyProtection="1">
      <alignment horizontal="left" vertical="top" wrapText="1"/>
      <protection locked="0"/>
    </xf>
    <xf numFmtId="0" fontId="0" fillId="4" borderId="4" xfId="0" applyFill="1" applyBorder="1" applyAlignment="1" applyProtection="1">
      <alignment horizontal="left" wrapText="1"/>
    </xf>
    <xf numFmtId="0" fontId="0" fillId="4" borderId="5" xfId="0" applyFill="1" applyBorder="1" applyAlignment="1" applyProtection="1">
      <alignment horizontal="left" wrapText="1"/>
    </xf>
    <xf numFmtId="0" fontId="7" fillId="4" borderId="6" xfId="0" applyFont="1" applyFill="1" applyBorder="1" applyAlignment="1" applyProtection="1">
      <alignment horizontal="left" vertical="top" wrapText="1"/>
    </xf>
    <xf numFmtId="0" fontId="0" fillId="0" borderId="7" xfId="0" applyBorder="1" applyAlignment="1" applyProtection="1">
      <alignment horizontal="left" vertical="top"/>
    </xf>
    <xf numFmtId="0" fontId="0" fillId="0" borderId="4" xfId="0" applyFill="1" applyBorder="1" applyAlignment="1" applyProtection="1">
      <alignment horizontal="left" wrapText="1"/>
    </xf>
    <xf numFmtId="0" fontId="0" fillId="0" borderId="5" xfId="0" applyFill="1" applyBorder="1" applyAlignment="1" applyProtection="1">
      <alignment horizontal="left" wrapText="1"/>
    </xf>
    <xf numFmtId="0" fontId="3" fillId="4" borderId="4" xfId="0" applyFont="1" applyFill="1" applyBorder="1" applyAlignment="1" applyProtection="1">
      <alignment horizontal="left" vertical="top" wrapText="1"/>
    </xf>
    <xf numFmtId="0" fontId="3" fillId="4" borderId="5" xfId="0" applyFont="1" applyFill="1" applyBorder="1" applyAlignment="1" applyProtection="1">
      <alignment horizontal="left" vertical="top" wrapText="1"/>
    </xf>
    <xf numFmtId="0" fontId="3" fillId="4" borderId="6" xfId="0" applyFont="1" applyFill="1" applyBorder="1" applyAlignment="1" applyProtection="1">
      <alignment horizontal="left" vertical="top" wrapText="1"/>
    </xf>
    <xf numFmtId="0" fontId="17" fillId="0" borderId="31" xfId="2" applyFont="1" applyFill="1" applyBorder="1" applyAlignment="1">
      <alignment horizontal="left" vertical="center" wrapText="1"/>
    </xf>
    <xf numFmtId="0" fontId="17" fillId="0" borderId="23" xfId="2" applyFont="1" applyFill="1" applyBorder="1" applyAlignment="1">
      <alignment horizontal="left" vertical="center" wrapText="1"/>
    </xf>
    <xf numFmtId="0" fontId="17" fillId="0" borderId="117" xfId="2" applyFont="1" applyFill="1" applyBorder="1" applyAlignment="1">
      <alignment horizontal="left" vertical="center" wrapText="1"/>
    </xf>
    <xf numFmtId="0" fontId="19" fillId="0" borderId="31" xfId="2" applyFont="1" applyFill="1" applyBorder="1" applyAlignment="1">
      <alignment wrapText="1"/>
    </xf>
    <xf numFmtId="0" fontId="19" fillId="0" borderId="23" xfId="2" applyFont="1" applyFill="1" applyBorder="1" applyAlignment="1">
      <alignment wrapText="1"/>
    </xf>
    <xf numFmtId="0" fontId="18" fillId="0" borderId="31" xfId="2" applyFont="1" applyFill="1" applyBorder="1" applyAlignment="1">
      <alignment wrapText="1"/>
    </xf>
    <xf numFmtId="0" fontId="18" fillId="0" borderId="23" xfId="2" applyFont="1" applyFill="1" applyBorder="1" applyAlignment="1">
      <alignment wrapText="1"/>
    </xf>
    <xf numFmtId="0" fontId="16" fillId="0" borderId="31" xfId="2" applyFont="1" applyFill="1" applyBorder="1" applyAlignment="1">
      <alignment wrapText="1"/>
    </xf>
    <xf numFmtId="0" fontId="16" fillId="0" borderId="23" xfId="2" applyFont="1" applyFill="1" applyBorder="1" applyAlignment="1">
      <alignment wrapText="1"/>
    </xf>
    <xf numFmtId="0" fontId="14" fillId="0" borderId="30" xfId="2" applyFill="1" applyBorder="1" applyAlignment="1">
      <alignment horizontal="center" vertical="center"/>
    </xf>
    <xf numFmtId="0" fontId="14" fillId="0" borderId="32" xfId="2" applyFill="1" applyBorder="1" applyAlignment="1">
      <alignment horizontal="center" vertical="center"/>
    </xf>
    <xf numFmtId="0" fontId="14" fillId="0" borderId="22" xfId="2" applyFill="1" applyBorder="1" applyAlignment="1">
      <alignment horizontal="center" vertical="center"/>
    </xf>
    <xf numFmtId="0" fontId="14" fillId="7" borderId="34" xfId="2" applyFill="1" applyBorder="1" applyAlignment="1">
      <alignment horizontal="center" vertical="center" wrapText="1"/>
    </xf>
    <xf numFmtId="0" fontId="14" fillId="7" borderId="35" xfId="2" applyFill="1" applyBorder="1" applyAlignment="1">
      <alignment horizontal="center" vertical="center" wrapText="1"/>
    </xf>
    <xf numFmtId="0" fontId="14" fillId="7" borderId="26" xfId="2" applyFill="1" applyBorder="1" applyAlignment="1">
      <alignment horizontal="center" vertical="center" wrapText="1"/>
    </xf>
    <xf numFmtId="0" fontId="15" fillId="7" borderId="4" xfId="2"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0" borderId="22" xfId="2" quotePrefix="1" applyFont="1" applyFill="1" applyBorder="1" applyAlignment="1">
      <alignment horizontal="center" vertical="center"/>
    </xf>
    <xf numFmtId="0" fontId="14" fillId="0" borderId="27" xfId="2" applyFill="1" applyBorder="1" applyAlignment="1">
      <alignment horizontal="center" vertical="center"/>
    </xf>
    <xf numFmtId="0" fontId="14" fillId="7" borderId="23" xfId="2" applyFont="1" applyFill="1" applyBorder="1" applyAlignment="1">
      <alignment horizontal="center" vertical="center"/>
    </xf>
    <xf numFmtId="0" fontId="14" fillId="7" borderId="7" xfId="2" applyFill="1" applyBorder="1" applyAlignment="1">
      <alignment horizontal="center" vertical="center"/>
    </xf>
    <xf numFmtId="0" fontId="14" fillId="7" borderId="31" xfId="2" applyFill="1" applyBorder="1" applyAlignment="1">
      <alignment horizontal="center" vertical="center"/>
    </xf>
    <xf numFmtId="0" fontId="14" fillId="7" borderId="33" xfId="2" applyFill="1" applyBorder="1" applyAlignment="1">
      <alignment horizontal="center" vertical="center"/>
    </xf>
    <xf numFmtId="0" fontId="14" fillId="7" borderId="23" xfId="2" applyFill="1" applyBorder="1" applyAlignment="1">
      <alignment horizontal="center" vertical="center"/>
    </xf>
    <xf numFmtId="0" fontId="29" fillId="7" borderId="34" xfId="2" applyFont="1" applyFill="1" applyBorder="1" applyAlignment="1">
      <alignment horizontal="center" vertical="center" wrapText="1"/>
    </xf>
    <xf numFmtId="0" fontId="29" fillId="7" borderId="35" xfId="2" applyFont="1" applyFill="1" applyBorder="1" applyAlignment="1">
      <alignment horizontal="center" vertical="center" wrapText="1"/>
    </xf>
    <xf numFmtId="0" fontId="29" fillId="7" borderId="26" xfId="2" applyFont="1" applyFill="1" applyBorder="1" applyAlignment="1">
      <alignment horizontal="center" vertical="center" wrapText="1"/>
    </xf>
    <xf numFmtId="14" fontId="14" fillId="7" borderId="34" xfId="2" applyNumberFormat="1" applyFill="1" applyBorder="1" applyAlignment="1">
      <alignment horizontal="center" vertical="center"/>
    </xf>
    <xf numFmtId="14" fontId="14" fillId="7" borderId="35" xfId="2" applyNumberFormat="1" applyFill="1" applyBorder="1" applyAlignment="1">
      <alignment horizontal="center" vertical="center"/>
    </xf>
    <xf numFmtId="0" fontId="14" fillId="7" borderId="34" xfId="2" applyFill="1" applyBorder="1" applyAlignment="1">
      <alignment horizontal="center" vertical="center"/>
    </xf>
    <xf numFmtId="0" fontId="14" fillId="7" borderId="35" xfId="2" applyFill="1" applyBorder="1" applyAlignment="1">
      <alignment horizontal="center" vertical="center"/>
    </xf>
    <xf numFmtId="0" fontId="14" fillId="7" borderId="26" xfId="2" applyFill="1" applyBorder="1" applyAlignment="1">
      <alignment horizontal="center" vertical="center"/>
    </xf>
    <xf numFmtId="0" fontId="14" fillId="0" borderId="34" xfId="2" applyFill="1" applyBorder="1" applyAlignment="1">
      <alignment horizontal="center" vertical="center" wrapText="1"/>
    </xf>
    <xf numFmtId="0" fontId="14" fillId="0" borderId="35" xfId="2" applyFill="1" applyBorder="1" applyAlignment="1">
      <alignment horizontal="center" vertical="center" wrapText="1"/>
    </xf>
    <xf numFmtId="0" fontId="14" fillId="0" borderId="26" xfId="2" applyFill="1" applyBorder="1" applyAlignment="1">
      <alignment horizontal="center" vertical="center" wrapText="1"/>
    </xf>
    <xf numFmtId="0" fontId="14" fillId="0" borderId="167" xfId="2" applyFill="1" applyBorder="1" applyAlignment="1">
      <alignment horizontal="center" vertical="center" wrapText="1"/>
    </xf>
    <xf numFmtId="0" fontId="14" fillId="0" borderId="167" xfId="2" applyFill="1" applyBorder="1" applyAlignment="1">
      <alignment horizontal="center" vertical="center"/>
    </xf>
    <xf numFmtId="0" fontId="14" fillId="7" borderId="34" xfId="2" applyFont="1" applyFill="1" applyBorder="1" applyAlignment="1">
      <alignment horizontal="center" vertical="center" wrapText="1"/>
    </xf>
    <xf numFmtId="0" fontId="14" fillId="7" borderId="35" xfId="2" applyFont="1" applyFill="1" applyBorder="1" applyAlignment="1">
      <alignment horizontal="center" vertical="center" wrapText="1"/>
    </xf>
    <xf numFmtId="0" fontId="14" fillId="7" borderId="26" xfId="2" applyFont="1" applyFill="1" applyBorder="1" applyAlignment="1">
      <alignment horizontal="center" vertical="center" wrapText="1"/>
    </xf>
    <xf numFmtId="0" fontId="14" fillId="0" borderId="30" xfId="2" applyFont="1" applyFill="1" applyBorder="1" applyAlignment="1">
      <alignment horizontal="center" vertical="center"/>
    </xf>
    <xf numFmtId="0" fontId="14" fillId="0" borderId="32" xfId="2" applyFont="1" applyFill="1" applyBorder="1" applyAlignment="1">
      <alignment horizontal="center" vertical="center"/>
    </xf>
    <xf numFmtId="0" fontId="14" fillId="0" borderId="22" xfId="2" applyFont="1" applyFill="1" applyBorder="1" applyAlignment="1">
      <alignment horizontal="center" vertical="center"/>
    </xf>
    <xf numFmtId="0" fontId="0" fillId="0" borderId="0" xfId="0" applyBorder="1" applyAlignment="1">
      <alignment horizont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8" fillId="0" borderId="118" xfId="0" applyFont="1" applyBorder="1" applyAlignment="1" applyProtection="1">
      <alignment horizontal="center"/>
      <protection locked="0"/>
    </xf>
    <xf numFmtId="0" fontId="8" fillId="0" borderId="120"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36" fillId="0" borderId="4" xfId="0" applyFont="1" applyBorder="1" applyAlignment="1" applyProtection="1">
      <alignment horizontal="center"/>
      <protection locked="0"/>
    </xf>
    <xf numFmtId="0" fontId="36" fillId="0" borderId="5" xfId="0" applyFont="1" applyBorder="1" applyAlignment="1" applyProtection="1">
      <alignment horizontal="center"/>
      <protection locked="0"/>
    </xf>
    <xf numFmtId="0" fontId="36" fillId="0" borderId="6" xfId="0" applyFont="1" applyBorder="1" applyAlignment="1" applyProtection="1">
      <alignment horizontal="center"/>
      <protection locked="0"/>
    </xf>
    <xf numFmtId="14" fontId="8" fillId="0" borderId="5" xfId="0" applyNumberFormat="1" applyFont="1" applyBorder="1" applyAlignment="1" applyProtection="1">
      <alignment horizontal="center"/>
      <protection locked="0"/>
    </xf>
    <xf numFmtId="0" fontId="8" fillId="0" borderId="5" xfId="0" applyFont="1" applyBorder="1" applyAlignment="1" applyProtection="1">
      <alignment horizontal="center"/>
      <protection locked="0"/>
    </xf>
    <xf numFmtId="0" fontId="7" fillId="0" borderId="0" xfId="0" applyFont="1" applyAlignment="1">
      <alignment horizontal="left" vertical="center"/>
    </xf>
    <xf numFmtId="0" fontId="8" fillId="0" borderId="0" xfId="0" applyFont="1" applyAlignment="1">
      <alignment horizontal="left" vertical="center" indent="1"/>
    </xf>
    <xf numFmtId="0" fontId="8" fillId="0" borderId="14" xfId="0" applyFont="1" applyBorder="1" applyAlignment="1">
      <alignment horizontal="center"/>
    </xf>
    <xf numFmtId="0" fontId="8" fillId="0" borderId="0" xfId="0" applyFont="1" applyAlignment="1">
      <alignment horizontal="left" indent="1"/>
    </xf>
    <xf numFmtId="0" fontId="8" fillId="0" borderId="0" xfId="0" applyFont="1" applyBorder="1" applyAlignment="1">
      <alignment horizontal="center" vertical="center"/>
    </xf>
    <xf numFmtId="0" fontId="0" fillId="0" borderId="14" xfId="0" applyFont="1" applyBorder="1" applyAlignment="1" applyProtection="1">
      <alignment horizontal="left"/>
      <protection locked="0"/>
    </xf>
    <xf numFmtId="0" fontId="8" fillId="0" borderId="0" xfId="0" applyFont="1" applyAlignment="1">
      <alignment horizontal="center"/>
    </xf>
    <xf numFmtId="0" fontId="8" fillId="0" borderId="14" xfId="0" applyFont="1" applyBorder="1" applyAlignment="1">
      <alignment horizontal="center" vertical="center" wrapText="1"/>
    </xf>
    <xf numFmtId="0" fontId="0" fillId="0" borderId="14" xfId="0" applyBorder="1" applyAlignment="1">
      <alignment wrapText="1"/>
    </xf>
    <xf numFmtId="0" fontId="8" fillId="0" borderId="14" xfId="0" applyFont="1" applyBorder="1" applyAlignment="1" applyProtection="1">
      <alignment horizontal="center"/>
      <protection locked="0"/>
    </xf>
    <xf numFmtId="0" fontId="8" fillId="0" borderId="0" xfId="0" applyFont="1" applyAlignment="1">
      <alignment horizontal="left" vertical="center"/>
    </xf>
    <xf numFmtId="0" fontId="11" fillId="0" borderId="0" xfId="0" applyFont="1" applyAlignment="1">
      <alignment horizontal="left" vertical="top" wrapText="1"/>
    </xf>
    <xf numFmtId="0" fontId="8" fillId="0" borderId="0" xfId="0" applyFont="1" applyAlignment="1">
      <alignment horizontal="center" vertical="center" wrapText="1"/>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0" xfId="0" applyFont="1" applyAlignment="1">
      <alignment horizontal="right"/>
    </xf>
    <xf numFmtId="0" fontId="34" fillId="0" borderId="2" xfId="0" applyFont="1" applyFill="1" applyBorder="1" applyAlignment="1" applyProtection="1">
      <alignment horizontal="center"/>
      <protection locked="0"/>
    </xf>
    <xf numFmtId="0" fontId="34" fillId="0" borderId="14" xfId="0" applyFont="1" applyFill="1" applyBorder="1" applyAlignment="1" applyProtection="1">
      <alignment horizontal="center"/>
      <protection locked="0"/>
    </xf>
    <xf numFmtId="14" fontId="8" fillId="0" borderId="2" xfId="0" applyNumberFormat="1" applyFont="1"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0" xfId="0" applyFont="1" applyAlignment="1">
      <alignment horizontal="right" vertical="center"/>
    </xf>
    <xf numFmtId="0" fontId="8" fillId="0" borderId="14" xfId="0" applyFont="1" applyBorder="1" applyAlignment="1" applyProtection="1">
      <alignment horizontal="left"/>
      <protection locked="0"/>
    </xf>
    <xf numFmtId="0" fontId="7" fillId="0" borderId="0" xfId="0" applyFont="1" applyBorder="1" applyAlignment="1">
      <alignment horizontal="left" vertical="center"/>
    </xf>
    <xf numFmtId="0" fontId="8" fillId="0" borderId="0" xfId="0" applyFont="1" applyFill="1" applyAlignment="1">
      <alignment horizontal="left"/>
    </xf>
    <xf numFmtId="0" fontId="8" fillId="0" borderId="0" xfId="0" applyFont="1" applyFill="1" applyAlignment="1">
      <alignment horizontal="center"/>
    </xf>
    <xf numFmtId="0" fontId="8" fillId="0" borderId="0" xfId="0" applyFont="1" applyAlignment="1">
      <alignment horizontal="left"/>
    </xf>
    <xf numFmtId="0" fontId="33" fillId="0" borderId="0" xfId="0" applyFont="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7" fillId="0" borderId="15" xfId="0" applyFont="1" applyBorder="1" applyAlignment="1">
      <alignment horizontal="left" wrapText="1"/>
    </xf>
    <xf numFmtId="0" fontId="7" fillId="0" borderId="14" xfId="0" applyFont="1" applyBorder="1" applyAlignment="1">
      <alignment horizontal="left" wrapText="1"/>
    </xf>
    <xf numFmtId="0" fontId="3" fillId="0" borderId="14" xfId="0" applyFont="1" applyBorder="1" applyAlignment="1">
      <alignment horizontal="left" wrapText="1"/>
    </xf>
    <xf numFmtId="0" fontId="3" fillId="0" borderId="25" xfId="0" applyFont="1" applyBorder="1" applyAlignment="1">
      <alignment horizontal="left" wrapText="1"/>
    </xf>
    <xf numFmtId="0" fontId="8" fillId="0" borderId="5" xfId="0" applyFont="1" applyBorder="1" applyAlignment="1" applyProtection="1">
      <alignment horizontal="center" vertical="center"/>
      <protection locked="0"/>
    </xf>
    <xf numFmtId="0" fontId="8" fillId="0" borderId="2" xfId="0" applyFont="1" applyBorder="1" applyAlignment="1">
      <alignment horizontal="right" vertical="center"/>
    </xf>
    <xf numFmtId="0" fontId="8" fillId="0" borderId="14" xfId="0" applyFont="1" applyBorder="1" applyAlignment="1" applyProtection="1">
      <alignment horizontal="center" vertical="center"/>
      <protection locked="0"/>
    </xf>
    <xf numFmtId="0" fontId="8" fillId="0" borderId="0" xfId="0" applyFont="1" applyBorder="1" applyAlignment="1">
      <alignment horizontal="right" vertical="center"/>
    </xf>
    <xf numFmtId="0" fontId="8" fillId="0" borderId="160" xfId="0" applyFont="1" applyBorder="1" applyAlignment="1">
      <alignment horizontal="center" wrapText="1"/>
    </xf>
    <xf numFmtId="0" fontId="8" fillId="0" borderId="161" xfId="0" applyFont="1" applyBorder="1" applyAlignment="1">
      <alignment horizontal="center" wrapText="1"/>
    </xf>
    <xf numFmtId="0" fontId="8" fillId="0" borderId="162" xfId="0" applyFont="1" applyBorder="1" applyAlignment="1">
      <alignment horizontal="center" wrapText="1"/>
    </xf>
    <xf numFmtId="0" fontId="8" fillId="0" borderId="45" xfId="0" applyFont="1" applyBorder="1" applyAlignment="1">
      <alignment horizontal="center" wrapText="1"/>
    </xf>
    <xf numFmtId="0" fontId="8" fillId="0" borderId="0" xfId="0" applyFont="1" applyBorder="1" applyAlignment="1">
      <alignment horizontal="center" wrapText="1"/>
    </xf>
    <xf numFmtId="0" fontId="8" fillId="0" borderId="150" xfId="0" applyFont="1" applyBorder="1" applyAlignment="1">
      <alignment horizontal="center" wrapText="1"/>
    </xf>
    <xf numFmtId="0" fontId="0" fillId="0" borderId="45" xfId="0" applyBorder="1" applyAlignment="1">
      <alignment horizontal="center" wrapText="1"/>
    </xf>
    <xf numFmtId="0" fontId="0" fillId="0" borderId="0" xfId="0" applyBorder="1" applyAlignment="1">
      <alignment horizontal="center" wrapText="1"/>
    </xf>
    <xf numFmtId="0" fontId="0" fillId="0" borderId="150" xfId="0" applyBorder="1" applyAlignment="1">
      <alignment horizontal="center" wrapText="1"/>
    </xf>
    <xf numFmtId="0" fontId="0" fillId="0" borderId="15" xfId="0" applyBorder="1" applyAlignment="1">
      <alignment horizontal="center" wrapText="1"/>
    </xf>
    <xf numFmtId="0" fontId="0" fillId="0" borderId="14" xfId="0" applyBorder="1" applyAlignment="1">
      <alignment horizontal="center" wrapText="1"/>
    </xf>
    <xf numFmtId="0" fontId="0" fillId="0" borderId="25" xfId="0" applyBorder="1" applyAlignment="1">
      <alignment horizontal="center" wrapText="1"/>
    </xf>
    <xf numFmtId="164" fontId="8" fillId="0" borderId="2" xfId="0" applyNumberFormat="1" applyFont="1" applyBorder="1" applyAlignment="1" applyProtection="1">
      <alignment horizontal="left" vertical="top" wrapText="1"/>
      <protection locked="0"/>
    </xf>
    <xf numFmtId="164" fontId="8" fillId="0" borderId="3" xfId="0" applyNumberFormat="1" applyFont="1" applyBorder="1" applyAlignment="1" applyProtection="1">
      <alignment horizontal="left" vertical="top" wrapText="1"/>
      <protection locked="0"/>
    </xf>
    <xf numFmtId="0" fontId="7" fillId="0" borderId="15" xfId="0" applyFont="1" applyBorder="1" applyAlignment="1">
      <alignment horizontal="left"/>
    </xf>
    <xf numFmtId="0" fontId="7" fillId="0" borderId="14" xfId="0" applyFont="1" applyBorder="1" applyAlignment="1">
      <alignment horizontal="left"/>
    </xf>
    <xf numFmtId="0" fontId="7" fillId="0" borderId="25" xfId="0" applyFont="1" applyBorder="1" applyAlignment="1">
      <alignment horizontal="left"/>
    </xf>
    <xf numFmtId="0" fontId="35" fillId="2" borderId="4" xfId="0" applyFont="1" applyFill="1" applyBorder="1" applyAlignment="1">
      <alignment horizontal="center"/>
    </xf>
    <xf numFmtId="0" fontId="35" fillId="2" borderId="5" xfId="0" applyFont="1" applyFill="1" applyBorder="1" applyAlignment="1">
      <alignment horizontal="center"/>
    </xf>
    <xf numFmtId="0" fontId="35" fillId="2" borderId="6" xfId="0" applyFont="1" applyFill="1" applyBorder="1" applyAlignment="1">
      <alignment horizontal="center"/>
    </xf>
    <xf numFmtId="0" fontId="7" fillId="0" borderId="118" xfId="0" applyFont="1" applyBorder="1" applyAlignment="1">
      <alignment wrapText="1"/>
    </xf>
    <xf numFmtId="0" fontId="3" fillId="0" borderId="120" xfId="0" applyFont="1" applyBorder="1" applyAlignment="1">
      <alignment wrapText="1"/>
    </xf>
    <xf numFmtId="0" fontId="0" fillId="0" borderId="118" xfId="0" applyBorder="1" applyAlignment="1">
      <alignment horizontal="left" wrapText="1"/>
    </xf>
    <xf numFmtId="0" fontId="0" fillId="0" borderId="120" xfId="0" applyBorder="1" applyAlignment="1">
      <alignment horizontal="left" wrapText="1"/>
    </xf>
    <xf numFmtId="0" fontId="0" fillId="0" borderId="6" xfId="0" applyBorder="1" applyAlignment="1">
      <alignment horizontal="lef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5" xfId="0" applyBorder="1" applyAlignment="1">
      <alignment wrapText="1"/>
    </xf>
    <xf numFmtId="0" fontId="0" fillId="0" borderId="25" xfId="0" applyBorder="1" applyAlignment="1">
      <alignment wrapText="1"/>
    </xf>
    <xf numFmtId="0" fontId="0" fillId="0" borderId="165" xfId="0" applyBorder="1" applyAlignment="1">
      <alignment wrapText="1"/>
    </xf>
    <xf numFmtId="0" fontId="0" fillId="0" borderId="163" xfId="0" applyBorder="1" applyAlignment="1">
      <alignment wrapText="1"/>
    </xf>
    <xf numFmtId="0" fontId="0" fillId="0" borderId="164" xfId="0" applyBorder="1" applyAlignment="1">
      <alignment wrapText="1"/>
    </xf>
    <xf numFmtId="0" fontId="37" fillId="0" borderId="2" xfId="0" applyFont="1" applyBorder="1" applyAlignment="1">
      <alignment horizontal="left"/>
    </xf>
    <xf numFmtId="0" fontId="37" fillId="0" borderId="0" xfId="0" applyFont="1" applyBorder="1" applyAlignment="1">
      <alignment horizontal="left"/>
    </xf>
    <xf numFmtId="0" fontId="3" fillId="0" borderId="45" xfId="0" applyFont="1" applyBorder="1" applyAlignment="1">
      <alignment horizontal="left" vertical="center"/>
    </xf>
    <xf numFmtId="0" fontId="0" fillId="0" borderId="0" xfId="0" applyFont="1" applyBorder="1" applyAlignment="1">
      <alignment horizontal="left" vertical="center"/>
    </xf>
    <xf numFmtId="0" fontId="0" fillId="0" borderId="0" xfId="0" applyBorder="1" applyAlignment="1">
      <alignment horizontal="left" vertical="center"/>
    </xf>
    <xf numFmtId="0" fontId="7" fillId="0" borderId="0" xfId="0" applyFont="1" applyBorder="1" applyAlignment="1">
      <alignment horizontal="center" vertical="center"/>
    </xf>
    <xf numFmtId="0" fontId="7" fillId="0" borderId="4"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14" fontId="9" fillId="2" borderId="5" xfId="0" applyNumberFormat="1" applyFont="1" applyFill="1" applyBorder="1" applyAlignment="1">
      <alignment horizontal="center" vertical="center"/>
    </xf>
    <xf numFmtId="0" fontId="7" fillId="0" borderId="0" xfId="0" applyFont="1" applyBorder="1" applyAlignment="1">
      <alignment vertical="center"/>
    </xf>
    <xf numFmtId="0" fontId="0" fillId="0" borderId="14" xfId="0" applyNumberFormat="1" applyFont="1" applyBorder="1" applyAlignment="1">
      <alignment horizontal="center"/>
    </xf>
    <xf numFmtId="0" fontId="3" fillId="0" borderId="13" xfId="0" applyNumberFormat="1" applyFont="1" applyBorder="1" applyAlignment="1">
      <alignment horizontal="left"/>
    </xf>
    <xf numFmtId="0" fontId="0" fillId="0" borderId="152" xfId="0" applyNumberFormat="1" applyFont="1" applyBorder="1" applyAlignment="1">
      <alignment horizontal="left"/>
    </xf>
    <xf numFmtId="0" fontId="8" fillId="0" borderId="163" xfId="0" applyFont="1" applyBorder="1" applyAlignment="1">
      <alignment horizontal="center"/>
    </xf>
    <xf numFmtId="0" fontId="8" fillId="0" borderId="14" xfId="0" applyFont="1" applyBorder="1" applyAlignment="1">
      <alignment horizontal="left"/>
    </xf>
    <xf numFmtId="0" fontId="8" fillId="0" borderId="14" xfId="0" applyFont="1" applyBorder="1" applyAlignment="1">
      <alignment horizontal="left" vertical="center"/>
    </xf>
    <xf numFmtId="0" fontId="8" fillId="0" borderId="163" xfId="0" applyFont="1" applyBorder="1" applyAlignment="1">
      <alignment horizontal="left" wrapText="1"/>
    </xf>
    <xf numFmtId="0" fontId="8" fillId="0" borderId="14" xfId="0" applyFont="1" applyBorder="1" applyAlignment="1" applyProtection="1">
      <alignment horizontal="center"/>
    </xf>
    <xf numFmtId="0" fontId="7" fillId="0" borderId="0" xfId="0" applyFont="1" applyAlignment="1">
      <alignment horizontal="left" vertical="top"/>
    </xf>
    <xf numFmtId="0" fontId="8" fillId="0" borderId="14" xfId="0" applyFont="1" applyBorder="1" applyAlignment="1">
      <alignment horizontal="left" wrapText="1"/>
    </xf>
    <xf numFmtId="0" fontId="15" fillId="0" borderId="1" xfId="2" applyNumberFormat="1" applyFont="1" applyBorder="1" applyAlignment="1">
      <alignment horizontal="center" vertical="center"/>
    </xf>
    <xf numFmtId="0" fontId="0" fillId="0" borderId="2" xfId="0" applyBorder="1" applyAlignment="1"/>
    <xf numFmtId="0" fontId="0" fillId="0" borderId="3" xfId="0" applyBorder="1" applyAlignment="1"/>
    <xf numFmtId="0" fontId="0" fillId="0" borderId="45" xfId="0" applyBorder="1" applyAlignment="1"/>
    <xf numFmtId="0" fontId="0" fillId="0" borderId="0" xfId="0" applyBorder="1" applyAlignment="1"/>
    <xf numFmtId="0" fontId="0" fillId="0" borderId="46" xfId="0" applyBorder="1" applyAlignment="1"/>
    <xf numFmtId="0" fontId="0" fillId="0" borderId="15" xfId="0" applyBorder="1" applyAlignment="1"/>
    <xf numFmtId="0" fontId="0" fillId="0" borderId="14" xfId="0" applyBorder="1" applyAlignment="1"/>
    <xf numFmtId="0" fontId="0" fillId="0" borderId="25" xfId="0" applyBorder="1" applyAlignment="1"/>
    <xf numFmtId="0" fontId="15" fillId="0" borderId="0" xfId="2" applyNumberFormat="1" applyFont="1" applyBorder="1" applyAlignment="1">
      <alignment horizontal="center" vertical="center" wrapText="1"/>
    </xf>
    <xf numFmtId="0" fontId="45" fillId="0" borderId="0" xfId="6" applyFont="1" applyBorder="1" applyAlignment="1" applyProtection="1">
      <alignment horizontal="center" vertical="center"/>
      <protection locked="0"/>
    </xf>
    <xf numFmtId="0" fontId="45" fillId="0" borderId="0" xfId="6" applyFont="1" applyBorder="1" applyAlignment="1" applyProtection="1">
      <alignment horizontal="center" vertical="center" wrapText="1"/>
      <protection locked="0"/>
    </xf>
    <xf numFmtId="0" fontId="43" fillId="7" borderId="0" xfId="7" applyFont="1" applyFill="1" applyBorder="1" applyAlignment="1">
      <alignment horizontal="left" indent="2"/>
    </xf>
    <xf numFmtId="0" fontId="92" fillId="3" borderId="57" xfId="7" applyFont="1" applyFill="1" applyBorder="1" applyAlignment="1">
      <alignment horizontal="left" vertical="center" wrapText="1"/>
    </xf>
    <xf numFmtId="0" fontId="93" fillId="3" borderId="56" xfId="7" applyFont="1" applyFill="1" applyBorder="1" applyAlignment="1">
      <alignment horizontal="left" vertical="center" wrapText="1"/>
    </xf>
    <xf numFmtId="0" fontId="14" fillId="0" borderId="57" xfId="7" applyBorder="1" applyAlignment="1" applyProtection="1">
      <alignment horizontal="left" vertical="center" wrapText="1"/>
    </xf>
    <xf numFmtId="0" fontId="14" fillId="0" borderId="54" xfId="7" applyBorder="1" applyAlignment="1" applyProtection="1">
      <alignment horizontal="left" vertical="center"/>
    </xf>
    <xf numFmtId="0" fontId="14" fillId="7" borderId="55" xfId="7" applyFill="1" applyBorder="1" applyAlignment="1" applyProtection="1">
      <alignment vertical="center" wrapText="1"/>
      <protection locked="0"/>
    </xf>
    <xf numFmtId="0" fontId="14" fillId="0" borderId="61" xfId="7" applyBorder="1" applyAlignment="1" applyProtection="1">
      <alignment vertical="center" wrapText="1"/>
      <protection locked="0"/>
    </xf>
    <xf numFmtId="0" fontId="14" fillId="0" borderId="53" xfId="7" applyBorder="1" applyAlignment="1" applyProtection="1">
      <alignment vertical="center" wrapText="1"/>
      <protection locked="0"/>
    </xf>
    <xf numFmtId="0" fontId="92" fillId="3" borderId="62" xfId="7" applyFont="1" applyFill="1" applyBorder="1" applyAlignment="1">
      <alignment horizontal="left" vertical="center"/>
    </xf>
    <xf numFmtId="0" fontId="93" fillId="3" borderId="61" xfId="7" applyFont="1" applyFill="1" applyBorder="1" applyAlignment="1">
      <alignment horizontal="left" vertical="center"/>
    </xf>
    <xf numFmtId="0" fontId="14" fillId="7" borderId="61" xfId="7" applyFill="1" applyBorder="1" applyAlignment="1" applyProtection="1">
      <alignment horizontal="left" vertical="center" wrapText="1"/>
      <protection locked="0"/>
    </xf>
    <xf numFmtId="0" fontId="14" fillId="0" borderId="61" xfId="7" applyBorder="1" applyAlignment="1" applyProtection="1">
      <alignment horizontal="left" vertical="center" wrapText="1"/>
      <protection locked="0"/>
    </xf>
    <xf numFmtId="0" fontId="14" fillId="0" borderId="63" xfId="7" applyBorder="1" applyAlignment="1" applyProtection="1">
      <alignment horizontal="left" vertical="center" wrapText="1"/>
      <protection locked="0"/>
    </xf>
    <xf numFmtId="0" fontId="14" fillId="7" borderId="167" xfId="7" applyFill="1" applyBorder="1" applyAlignment="1" applyProtection="1">
      <alignment horizontal="left" vertical="center" wrapText="1"/>
      <protection locked="0"/>
    </xf>
    <xf numFmtId="0" fontId="14" fillId="0" borderId="167" xfId="7" applyBorder="1" applyAlignment="1" applyProtection="1">
      <alignment horizontal="left" vertical="center" wrapText="1"/>
      <protection locked="0"/>
    </xf>
    <xf numFmtId="0" fontId="14" fillId="0" borderId="29" xfId="7" applyBorder="1" applyAlignment="1" applyProtection="1">
      <alignment horizontal="left" vertical="center" wrapText="1"/>
      <protection locked="0"/>
    </xf>
    <xf numFmtId="0" fontId="14" fillId="0" borderId="49" xfId="7" applyBorder="1" applyAlignment="1"/>
    <xf numFmtId="0" fontId="14" fillId="0" borderId="47" xfId="7" applyBorder="1" applyAlignment="1"/>
    <xf numFmtId="0" fontId="14" fillId="0" borderId="51" xfId="7" applyBorder="1" applyAlignment="1"/>
    <xf numFmtId="0" fontId="14" fillId="0" borderId="52" xfId="7" applyBorder="1" applyAlignment="1"/>
    <xf numFmtId="0" fontId="19" fillId="0" borderId="47" xfId="7" applyFont="1" applyBorder="1" applyAlignment="1">
      <alignment horizontal="center" vertical="center" wrapText="1"/>
    </xf>
    <xf numFmtId="0" fontId="22" fillId="0" borderId="47" xfId="7" applyFont="1" applyBorder="1" applyAlignment="1">
      <alignment horizontal="center" vertical="center"/>
    </xf>
    <xf numFmtId="0" fontId="14" fillId="0" borderId="47" xfId="7" applyBorder="1" applyAlignment="1">
      <alignment horizontal="center" vertical="center"/>
    </xf>
    <xf numFmtId="0" fontId="14" fillId="0" borderId="48" xfId="7" applyBorder="1" applyAlignment="1">
      <alignment horizontal="center" vertical="center"/>
    </xf>
    <xf numFmtId="0" fontId="92" fillId="3" borderId="64" xfId="7" applyFont="1" applyFill="1" applyBorder="1" applyAlignment="1">
      <alignment horizontal="left" vertical="center" wrapText="1"/>
    </xf>
    <xf numFmtId="0" fontId="93" fillId="3" borderId="170" xfId="7" applyFont="1" applyFill="1" applyBorder="1" applyAlignment="1">
      <alignment horizontal="left" vertical="center" wrapText="1"/>
    </xf>
    <xf numFmtId="0" fontId="92" fillId="3" borderId="66" xfId="7" applyFont="1" applyFill="1" applyBorder="1" applyAlignment="1">
      <alignment horizontal="left" vertical="center" wrapText="1"/>
    </xf>
    <xf numFmtId="0" fontId="93" fillId="3" borderId="166" xfId="7" applyFont="1" applyFill="1" applyBorder="1" applyAlignment="1">
      <alignment horizontal="left" vertical="center" wrapText="1"/>
    </xf>
    <xf numFmtId="0" fontId="93" fillId="3" borderId="171" xfId="7" applyFont="1" applyFill="1" applyBorder="1" applyAlignment="1">
      <alignment horizontal="left" vertical="center" wrapText="1"/>
    </xf>
    <xf numFmtId="0" fontId="14" fillId="7" borderId="169" xfId="7" applyFill="1" applyBorder="1" applyAlignment="1" applyProtection="1">
      <alignment vertical="center" wrapText="1"/>
      <protection locked="0"/>
    </xf>
    <xf numFmtId="0" fontId="14" fillId="0" borderId="167" xfId="7" applyBorder="1" applyAlignment="1" applyProtection="1">
      <alignment vertical="center" wrapText="1"/>
      <protection locked="0"/>
    </xf>
    <xf numFmtId="0" fontId="14" fillId="0" borderId="168" xfId="7" applyBorder="1" applyAlignment="1" applyProtection="1">
      <alignment vertical="center" wrapText="1"/>
      <protection locked="0"/>
    </xf>
    <xf numFmtId="0" fontId="92" fillId="3" borderId="27" xfId="7" applyFont="1" applyFill="1" applyBorder="1" applyAlignment="1">
      <alignment horizontal="left" vertical="center"/>
    </xf>
    <xf numFmtId="0" fontId="93" fillId="3" borderId="167" xfId="7" applyFont="1" applyFill="1" applyBorder="1" applyAlignment="1">
      <alignment horizontal="left" vertical="center"/>
    </xf>
    <xf numFmtId="0" fontId="92" fillId="3" borderId="69" xfId="7" applyFont="1" applyFill="1" applyBorder="1" applyAlignment="1">
      <alignment horizontal="left" vertical="center" wrapText="1"/>
    </xf>
    <xf numFmtId="0" fontId="93" fillId="3" borderId="70" xfId="7" applyFont="1" applyFill="1" applyBorder="1" applyAlignment="1">
      <alignment horizontal="left" vertical="center" wrapText="1"/>
    </xf>
    <xf numFmtId="0" fontId="14" fillId="7" borderId="69" xfId="7" applyFill="1" applyBorder="1" applyAlignment="1" applyProtection="1">
      <alignment horizontal="left" vertical="center" wrapText="1"/>
      <protection locked="0"/>
    </xf>
    <xf numFmtId="0" fontId="14" fillId="0" borderId="42" xfId="7" applyBorder="1" applyAlignment="1">
      <alignment horizontal="left" vertical="center" wrapText="1"/>
    </xf>
    <xf numFmtId="0" fontId="92" fillId="3" borderId="38" xfId="7" applyFont="1" applyFill="1" applyBorder="1" applyAlignment="1">
      <alignment horizontal="left" vertical="center"/>
    </xf>
    <xf numFmtId="0" fontId="93" fillId="3" borderId="39" xfId="7" applyFont="1" applyFill="1" applyBorder="1" applyAlignment="1">
      <alignment horizontal="left" vertical="center"/>
    </xf>
    <xf numFmtId="0" fontId="14" fillId="7" borderId="39" xfId="7" applyFill="1" applyBorder="1" applyAlignment="1" applyProtection="1">
      <alignment horizontal="left" vertical="center" wrapText="1"/>
      <protection locked="0"/>
    </xf>
    <xf numFmtId="0" fontId="14" fillId="0" borderId="39" xfId="7" applyBorder="1" applyAlignment="1" applyProtection="1">
      <alignment horizontal="left" vertical="center" wrapText="1"/>
      <protection locked="0"/>
    </xf>
    <xf numFmtId="0" fontId="14" fillId="0" borderId="43" xfId="7" applyBorder="1" applyAlignment="1" applyProtection="1">
      <alignment horizontal="left" vertical="center" wrapText="1"/>
      <protection locked="0"/>
    </xf>
    <xf numFmtId="0" fontId="14" fillId="0" borderId="154" xfId="7" applyBorder="1" applyAlignment="1" applyProtection="1">
      <alignment horizontal="center" vertical="center" wrapText="1"/>
      <protection locked="0"/>
    </xf>
    <xf numFmtId="0" fontId="14" fillId="0" borderId="42" xfId="7" applyBorder="1" applyAlignment="1" applyProtection="1">
      <alignment horizontal="center" vertical="center" wrapText="1"/>
      <protection locked="0"/>
    </xf>
    <xf numFmtId="0" fontId="14" fillId="0" borderId="70" xfId="7" applyBorder="1" applyAlignment="1" applyProtection="1">
      <alignment horizontal="center" vertical="center" wrapText="1"/>
      <protection locked="0"/>
    </xf>
    <xf numFmtId="0" fontId="92" fillId="3" borderId="61" xfId="7" applyFont="1" applyFill="1" applyBorder="1" applyAlignment="1">
      <alignment horizontal="center" vertical="center" textRotation="255" wrapText="1"/>
    </xf>
    <xf numFmtId="0" fontId="93" fillId="3" borderId="39" xfId="7" applyFont="1" applyFill="1" applyBorder="1" applyAlignment="1">
      <alignment vertical="center" wrapText="1"/>
    </xf>
    <xf numFmtId="1" fontId="92" fillId="3" borderId="74" xfId="7" applyNumberFormat="1" applyFont="1" applyFill="1" applyBorder="1" applyAlignment="1" applyProtection="1">
      <alignment vertical="center" textRotation="90" wrapText="1" readingOrder="2"/>
      <protection locked="0"/>
    </xf>
    <xf numFmtId="1" fontId="92" fillId="3" borderId="78" xfId="7" applyNumberFormat="1" applyFont="1" applyFill="1" applyBorder="1" applyAlignment="1" applyProtection="1">
      <alignment vertical="center" textRotation="90" wrapText="1" readingOrder="2"/>
      <protection locked="0"/>
    </xf>
    <xf numFmtId="0" fontId="92" fillId="3" borderId="62" xfId="7" applyFont="1" applyFill="1" applyBorder="1" applyAlignment="1">
      <alignment horizontal="center" vertical="center" wrapText="1"/>
    </xf>
    <xf numFmtId="0" fontId="93" fillId="3" borderId="38" xfId="7" applyFont="1" applyFill="1" applyBorder="1" applyAlignment="1">
      <alignment vertical="center" wrapText="1"/>
    </xf>
    <xf numFmtId="0" fontId="92" fillId="3" borderId="55" xfId="7" applyFont="1" applyFill="1" applyBorder="1" applyAlignment="1">
      <alignment horizontal="center" vertical="center" wrapText="1"/>
    </xf>
    <xf numFmtId="0" fontId="93" fillId="3" borderId="41" xfId="7" applyFont="1" applyFill="1" applyBorder="1" applyAlignment="1">
      <alignment vertical="center" wrapText="1"/>
    </xf>
    <xf numFmtId="0" fontId="92" fillId="3" borderId="61" xfId="7" applyFont="1" applyFill="1" applyBorder="1" applyAlignment="1">
      <alignment horizontal="center" vertical="center" wrapText="1"/>
    </xf>
    <xf numFmtId="0" fontId="92" fillId="3" borderId="75" xfId="7" applyFont="1" applyFill="1" applyBorder="1" applyAlignment="1">
      <alignment horizontal="center" vertical="center" wrapText="1"/>
    </xf>
    <xf numFmtId="0" fontId="93" fillId="3" borderId="80" xfId="7" applyFont="1" applyFill="1" applyBorder="1" applyAlignment="1">
      <alignment vertical="center" wrapText="1"/>
    </xf>
    <xf numFmtId="0" fontId="92" fillId="3" borderId="76" xfId="7" applyFont="1" applyFill="1" applyBorder="1" applyAlignment="1">
      <alignment horizontal="center" vertical="center" wrapText="1"/>
    </xf>
    <xf numFmtId="0" fontId="93" fillId="3" borderId="76" xfId="7" applyFont="1" applyFill="1" applyBorder="1" applyAlignment="1">
      <alignment vertical="center" wrapText="1"/>
    </xf>
    <xf numFmtId="0" fontId="93" fillId="3" borderId="77" xfId="7" applyFont="1" applyFill="1" applyBorder="1" applyAlignment="1">
      <alignment vertical="center" wrapText="1"/>
    </xf>
    <xf numFmtId="0" fontId="92" fillId="3" borderId="53" xfId="7" applyFont="1" applyFill="1" applyBorder="1" applyAlignment="1">
      <alignment horizontal="center" vertical="center" wrapText="1"/>
    </xf>
    <xf numFmtId="0" fontId="92" fillId="3" borderId="53" xfId="7" applyFont="1" applyFill="1" applyBorder="1" applyAlignment="1">
      <alignment horizontal="center" vertical="center" textRotation="255" wrapText="1"/>
    </xf>
    <xf numFmtId="0" fontId="93" fillId="3" borderId="79" xfId="7" applyFont="1" applyFill="1" applyBorder="1" applyAlignment="1">
      <alignment vertical="center" wrapText="1"/>
    </xf>
    <xf numFmtId="0" fontId="50" fillId="0" borderId="91" xfId="8" applyFont="1" applyBorder="1" applyAlignment="1" applyProtection="1">
      <alignment horizontal="center"/>
    </xf>
    <xf numFmtId="0" fontId="51" fillId="0" borderId="91" xfId="8" applyFont="1" applyBorder="1" applyAlignment="1"/>
    <xf numFmtId="0" fontId="52" fillId="7" borderId="92" xfId="5" applyFont="1" applyFill="1" applyBorder="1" applyAlignment="1" applyProtection="1">
      <alignment horizontal="center" vertical="center"/>
    </xf>
    <xf numFmtId="0" fontId="52" fillId="7" borderId="0" xfId="5" applyFont="1" applyFill="1" applyBorder="1" applyAlignment="1" applyProtection="1">
      <alignment horizontal="center" vertical="center"/>
    </xf>
    <xf numFmtId="0" fontId="52" fillId="7" borderId="93" xfId="5" applyFont="1" applyFill="1" applyBorder="1" applyAlignment="1" applyProtection="1">
      <alignment horizontal="center" vertical="center"/>
    </xf>
    <xf numFmtId="0" fontId="92" fillId="3" borderId="58" xfId="7" applyFont="1" applyFill="1" applyBorder="1" applyAlignment="1">
      <alignment wrapText="1"/>
    </xf>
    <xf numFmtId="0" fontId="93" fillId="3" borderId="94" xfId="7" applyFont="1" applyFill="1" applyBorder="1" applyAlignment="1">
      <alignment wrapText="1"/>
    </xf>
    <xf numFmtId="0" fontId="14" fillId="0" borderId="95" xfId="7" applyBorder="1" applyAlignment="1">
      <alignment horizontal="left" vertical="center" wrapText="1"/>
    </xf>
    <xf numFmtId="0" fontId="14" fillId="0" borderId="96" xfId="2" applyBorder="1" applyAlignment="1">
      <alignment horizontal="left" vertical="center"/>
    </xf>
    <xf numFmtId="0" fontId="14" fillId="0" borderId="97" xfId="2" applyBorder="1" applyAlignment="1">
      <alignment horizontal="left" vertical="center"/>
    </xf>
    <xf numFmtId="0" fontId="14" fillId="7" borderId="98" xfId="7" applyFill="1" applyBorder="1" applyAlignment="1" applyProtection="1">
      <alignment horizontal="left" vertical="center" wrapText="1"/>
      <protection locked="0"/>
    </xf>
    <xf numFmtId="0" fontId="14" fillId="0" borderId="99" xfId="2" applyBorder="1" applyAlignment="1">
      <alignment horizontal="left" vertical="center"/>
    </xf>
    <xf numFmtId="0" fontId="92" fillId="3" borderId="100" xfId="7" applyFont="1" applyFill="1" applyBorder="1" applyAlignment="1">
      <alignment horizontal="right" vertical="center"/>
    </xf>
    <xf numFmtId="0" fontId="92" fillId="3" borderId="94" xfId="7" applyFont="1" applyFill="1" applyBorder="1" applyAlignment="1">
      <alignment horizontal="right" vertical="center"/>
    </xf>
    <xf numFmtId="0" fontId="14" fillId="7" borderId="95" xfId="7" applyFill="1" applyBorder="1" applyAlignment="1" applyProtection="1">
      <alignment horizontal="left" vertical="center" wrapText="1"/>
      <protection locked="0"/>
    </xf>
    <xf numFmtId="0" fontId="14" fillId="7" borderId="96" xfId="7" applyFill="1" applyBorder="1" applyAlignment="1" applyProtection="1">
      <alignment horizontal="left" vertical="center" wrapText="1"/>
      <protection locked="0"/>
    </xf>
    <xf numFmtId="0" fontId="14" fillId="7" borderId="97" xfId="7" applyFill="1" applyBorder="1" applyAlignment="1" applyProtection="1">
      <alignment horizontal="left" vertical="center" wrapText="1"/>
      <protection locked="0"/>
    </xf>
    <xf numFmtId="0" fontId="92" fillId="3" borderId="172" xfId="7" applyFont="1" applyFill="1" applyBorder="1" applyAlignment="1">
      <alignment wrapText="1"/>
    </xf>
    <xf numFmtId="0" fontId="93" fillId="3" borderId="173" xfId="7" applyFont="1" applyFill="1" applyBorder="1" applyAlignment="1">
      <alignment wrapText="1"/>
    </xf>
    <xf numFmtId="0" fontId="14" fillId="0" borderId="174" xfId="7" applyBorder="1" applyAlignment="1">
      <alignment horizontal="left" vertical="center" wrapText="1"/>
    </xf>
    <xf numFmtId="0" fontId="14" fillId="0" borderId="175" xfId="2" applyBorder="1" applyAlignment="1">
      <alignment horizontal="left" vertical="center"/>
    </xf>
    <xf numFmtId="0" fontId="14" fillId="0" borderId="176" xfId="2" applyBorder="1" applyAlignment="1">
      <alignment horizontal="left" vertical="center"/>
    </xf>
    <xf numFmtId="0" fontId="14" fillId="7" borderId="178" xfId="7" applyFill="1" applyBorder="1" applyAlignment="1" applyProtection="1">
      <alignment horizontal="left" vertical="center" wrapText="1"/>
      <protection locked="0"/>
    </xf>
    <xf numFmtId="0" fontId="14" fillId="0" borderId="179" xfId="2" applyBorder="1" applyAlignment="1">
      <alignment horizontal="left" vertical="center"/>
    </xf>
    <xf numFmtId="0" fontId="92" fillId="3" borderId="172" xfId="7" applyFont="1" applyFill="1" applyBorder="1" applyAlignment="1">
      <alignment horizontal="right" vertical="center"/>
    </xf>
    <xf numFmtId="0" fontId="92" fillId="3" borderId="173" xfId="7" applyFont="1" applyFill="1" applyBorder="1" applyAlignment="1">
      <alignment horizontal="right" vertical="center"/>
    </xf>
    <xf numFmtId="0" fontId="14" fillId="7" borderId="174" xfId="7" applyFill="1" applyBorder="1" applyAlignment="1" applyProtection="1">
      <alignment horizontal="left" vertical="center" wrapText="1"/>
      <protection locked="0"/>
    </xf>
    <xf numFmtId="0" fontId="14" fillId="7" borderId="175" xfId="7" applyFill="1" applyBorder="1" applyAlignment="1" applyProtection="1">
      <alignment horizontal="left" vertical="center" wrapText="1"/>
      <protection locked="0"/>
    </xf>
    <xf numFmtId="0" fontId="14" fillId="7" borderId="176" xfId="7" applyFill="1" applyBorder="1" applyAlignment="1" applyProtection="1">
      <alignment horizontal="left" vertical="center" wrapText="1"/>
      <protection locked="0"/>
    </xf>
    <xf numFmtId="0" fontId="92" fillId="3" borderId="114" xfId="8" applyFont="1" applyFill="1" applyBorder="1" applyAlignment="1" applyProtection="1">
      <alignment horizontal="center" vertical="center"/>
    </xf>
    <xf numFmtId="0" fontId="92" fillId="3" borderId="115" xfId="8" applyFont="1" applyFill="1" applyBorder="1" applyAlignment="1" applyProtection="1">
      <alignment horizontal="center" vertical="center"/>
    </xf>
    <xf numFmtId="0" fontId="92" fillId="3" borderId="99" xfId="8" applyFont="1" applyFill="1" applyBorder="1" applyAlignment="1" applyProtection="1">
      <alignment horizontal="center" vertical="center"/>
    </xf>
    <xf numFmtId="0" fontId="92" fillId="3" borderId="185" xfId="8" applyFont="1" applyFill="1" applyBorder="1" applyAlignment="1" applyProtection="1">
      <alignment horizontal="center" vertical="center"/>
    </xf>
    <xf numFmtId="0" fontId="92" fillId="3" borderId="111" xfId="8" applyFont="1" applyFill="1" applyBorder="1" applyAlignment="1" applyProtection="1">
      <alignment horizontal="center" vertical="center"/>
    </xf>
    <xf numFmtId="0" fontId="92" fillId="3" borderId="186" xfId="8" applyFont="1" applyFill="1" applyBorder="1" applyAlignment="1" applyProtection="1">
      <alignment horizontal="center" vertical="center"/>
    </xf>
    <xf numFmtId="0" fontId="92" fillId="3" borderId="112" xfId="8" applyFont="1" applyFill="1" applyBorder="1" applyAlignment="1" applyProtection="1">
      <alignment horizontal="center" vertical="center"/>
    </xf>
    <xf numFmtId="0" fontId="92" fillId="3" borderId="101" xfId="7" applyFont="1" applyFill="1" applyBorder="1" applyAlignment="1">
      <alignment wrapText="1"/>
    </xf>
    <xf numFmtId="0" fontId="93" fillId="3" borderId="102" xfId="7" applyFont="1" applyFill="1" applyBorder="1" applyAlignment="1">
      <alignment wrapText="1"/>
    </xf>
    <xf numFmtId="0" fontId="14" fillId="0" borderId="180" xfId="7" applyBorder="1" applyAlignment="1">
      <alignment horizontal="left" vertical="center" wrapText="1"/>
    </xf>
    <xf numFmtId="0" fontId="14" fillId="0" borderId="181" xfId="2" applyBorder="1" applyAlignment="1">
      <alignment horizontal="left" vertical="center"/>
    </xf>
    <xf numFmtId="0" fontId="14" fillId="0" borderId="182" xfId="2" applyBorder="1" applyAlignment="1">
      <alignment horizontal="left" vertical="center"/>
    </xf>
    <xf numFmtId="0" fontId="14" fillId="7" borderId="183" xfId="7" applyFill="1" applyBorder="1" applyAlignment="1" applyProtection="1">
      <alignment horizontal="left" vertical="center" wrapText="1"/>
      <protection locked="0"/>
    </xf>
    <xf numFmtId="0" fontId="14" fillId="0" borderId="184" xfId="2" applyBorder="1" applyAlignment="1">
      <alignment horizontal="left" vertical="center"/>
    </xf>
    <xf numFmtId="0" fontId="92" fillId="3" borderId="104" xfId="7" applyFont="1" applyFill="1" applyBorder="1" applyAlignment="1">
      <alignment horizontal="right" vertical="center"/>
    </xf>
    <xf numFmtId="0" fontId="92" fillId="3" borderId="102" xfId="7" applyFont="1" applyFill="1" applyBorder="1" applyAlignment="1">
      <alignment horizontal="right" vertical="center"/>
    </xf>
    <xf numFmtId="0" fontId="14" fillId="7" borderId="180" xfId="7" applyFill="1" applyBorder="1" applyAlignment="1" applyProtection="1">
      <alignment horizontal="left" vertical="center" wrapText="1"/>
      <protection locked="0"/>
    </xf>
    <xf numFmtId="0" fontId="14" fillId="7" borderId="181" xfId="7" applyFill="1" applyBorder="1" applyAlignment="1" applyProtection="1">
      <alignment horizontal="left" vertical="center" wrapText="1"/>
      <protection locked="0"/>
    </xf>
    <xf numFmtId="0" fontId="14" fillId="7" borderId="182" xfId="7" applyFill="1" applyBorder="1" applyAlignment="1" applyProtection="1">
      <alignment horizontal="left" vertical="center" wrapText="1"/>
      <protection locked="0"/>
    </xf>
    <xf numFmtId="0" fontId="92" fillId="3" borderId="105" xfId="8" applyFont="1" applyFill="1" applyBorder="1" applyAlignment="1" applyProtection="1">
      <alignment horizontal="center" vertical="center" textRotation="90"/>
    </xf>
    <xf numFmtId="0" fontId="92" fillId="3" borderId="109" xfId="8" applyFont="1" applyFill="1" applyBorder="1" applyAlignment="1" applyProtection="1">
      <alignment horizontal="center" vertical="center" textRotation="90"/>
    </xf>
    <xf numFmtId="0" fontId="92" fillId="3" borderId="106" xfId="8" applyFont="1" applyFill="1" applyBorder="1" applyAlignment="1" applyProtection="1">
      <alignment horizontal="center" vertical="center" textRotation="90"/>
    </xf>
    <xf numFmtId="0" fontId="92" fillId="3" borderId="110" xfId="8" applyFont="1" applyFill="1" applyBorder="1" applyAlignment="1" applyProtection="1">
      <alignment horizontal="center" vertical="center" textRotation="90"/>
    </xf>
    <xf numFmtId="0" fontId="92" fillId="3" borderId="107" xfId="8" applyFont="1" applyFill="1" applyBorder="1" applyAlignment="1" applyProtection="1">
      <alignment horizontal="center" vertical="center" textRotation="90"/>
    </xf>
    <xf numFmtId="0" fontId="92" fillId="3" borderId="111" xfId="8" applyFont="1" applyFill="1" applyBorder="1" applyAlignment="1" applyProtection="1">
      <alignment horizontal="center" vertical="center" textRotation="90"/>
    </xf>
    <xf numFmtId="0" fontId="92" fillId="3" borderId="108" xfId="8" applyFont="1" applyFill="1" applyBorder="1" applyAlignment="1" applyProtection="1">
      <alignment horizontal="center" vertical="center" textRotation="90"/>
    </xf>
    <xf numFmtId="0" fontId="92" fillId="3" borderId="112" xfId="8" applyFont="1" applyFill="1" applyBorder="1" applyAlignment="1" applyProtection="1">
      <alignment horizontal="center" vertical="center" textRotation="90"/>
    </xf>
    <xf numFmtId="0" fontId="92" fillId="3" borderId="90" xfId="8" applyFont="1" applyFill="1" applyBorder="1" applyAlignment="1" applyProtection="1">
      <alignment horizontal="center" vertical="center"/>
    </xf>
    <xf numFmtId="0" fontId="92" fillId="3" borderId="91" xfId="8" applyFont="1" applyFill="1" applyBorder="1" applyAlignment="1" applyProtection="1">
      <alignment horizontal="center" vertical="center"/>
    </xf>
    <xf numFmtId="0" fontId="92" fillId="3" borderId="113" xfId="8" applyFont="1" applyFill="1" applyBorder="1" applyAlignment="1" applyProtection="1">
      <alignment horizontal="center" vertical="center"/>
    </xf>
    <xf numFmtId="0" fontId="92" fillId="3" borderId="92" xfId="8" applyFont="1" applyFill="1" applyBorder="1" applyAlignment="1" applyProtection="1">
      <alignment horizontal="center" vertical="center"/>
    </xf>
    <xf numFmtId="0" fontId="92" fillId="3" borderId="0" xfId="8" applyFont="1" applyFill="1" applyBorder="1" applyAlignment="1" applyProtection="1">
      <alignment horizontal="center" vertical="center"/>
    </xf>
    <xf numFmtId="0" fontId="92" fillId="3" borderId="116" xfId="8" applyFont="1" applyFill="1" applyBorder="1" applyAlignment="1" applyProtection="1">
      <alignment horizontal="center" vertical="center"/>
    </xf>
    <xf numFmtId="0" fontId="92" fillId="3" borderId="107" xfId="8" applyFont="1" applyFill="1" applyBorder="1" applyAlignment="1" applyProtection="1">
      <alignment horizontal="center" vertical="center" wrapText="1"/>
    </xf>
    <xf numFmtId="0" fontId="55" fillId="0" borderId="174" xfId="8" applyFont="1" applyBorder="1" applyAlignment="1">
      <alignment horizontal="left" vertical="center"/>
    </xf>
    <xf numFmtId="0" fontId="55" fillId="0" borderId="175" xfId="8" applyFont="1" applyBorder="1" applyAlignment="1">
      <alignment horizontal="left" vertical="center"/>
    </xf>
    <xf numFmtId="0" fontId="55" fillId="0" borderId="180" xfId="8" applyFont="1" applyBorder="1" applyAlignment="1">
      <alignment horizontal="left" vertical="center"/>
    </xf>
    <xf numFmtId="0" fontId="55" fillId="0" borderId="181" xfId="8" applyFont="1" applyBorder="1" applyAlignment="1">
      <alignment horizontal="left" vertical="center"/>
    </xf>
    <xf numFmtId="0" fontId="55" fillId="0" borderId="95" xfId="8" applyFont="1" applyBorder="1" applyAlignment="1">
      <alignment horizontal="left" vertical="center"/>
    </xf>
    <xf numFmtId="0" fontId="55" fillId="0" borderId="96" xfId="8" applyFont="1" applyBorder="1" applyAlignment="1">
      <alignment horizontal="left" vertical="center"/>
    </xf>
    <xf numFmtId="0" fontId="14" fillId="7" borderId="55" xfId="7" applyFill="1" applyBorder="1" applyAlignment="1" applyProtection="1">
      <alignment horizontal="left" wrapText="1"/>
      <protection locked="0"/>
    </xf>
    <xf numFmtId="0" fontId="14" fillId="0" borderId="61" xfId="7" applyBorder="1" applyAlignment="1" applyProtection="1">
      <alignment horizontal="left" wrapText="1"/>
      <protection locked="0"/>
    </xf>
    <xf numFmtId="0" fontId="14" fillId="0" borderId="63" xfId="7" applyBorder="1" applyAlignment="1" applyProtection="1">
      <alignment horizontal="left" wrapText="1"/>
      <protection locked="0"/>
    </xf>
    <xf numFmtId="0" fontId="14" fillId="7" borderId="169" xfId="7" applyFill="1" applyBorder="1" applyAlignment="1" applyProtection="1">
      <alignment horizontal="left" wrapText="1"/>
      <protection locked="0"/>
    </xf>
    <xf numFmtId="0" fontId="14" fillId="0" borderId="188" xfId="7" applyBorder="1" applyAlignment="1" applyProtection="1">
      <alignment horizontal="left" wrapText="1"/>
      <protection locked="0"/>
    </xf>
    <xf numFmtId="0" fontId="14" fillId="0" borderId="29" xfId="7" applyBorder="1" applyAlignment="1" applyProtection="1">
      <alignment horizontal="left" wrapText="1"/>
      <protection locked="0"/>
    </xf>
    <xf numFmtId="0" fontId="92" fillId="3" borderId="57" xfId="7" applyFont="1" applyFill="1" applyBorder="1" applyAlignment="1">
      <alignment horizontal="left" vertical="center"/>
    </xf>
    <xf numFmtId="0" fontId="93" fillId="3" borderId="54" xfId="7" applyFont="1" applyFill="1" applyBorder="1" applyAlignment="1">
      <alignment horizontal="left" vertical="center"/>
    </xf>
    <xf numFmtId="0" fontId="93" fillId="3" borderId="56" xfId="7" applyFont="1" applyFill="1" applyBorder="1" applyAlignment="1">
      <alignment horizontal="left" vertical="center"/>
    </xf>
    <xf numFmtId="0" fontId="14" fillId="0" borderId="53" xfId="7" applyBorder="1" applyAlignment="1" applyProtection="1">
      <alignment horizontal="left" wrapText="1"/>
      <protection locked="0"/>
    </xf>
    <xf numFmtId="0" fontId="93" fillId="3" borderId="63" xfId="7" applyFont="1" applyFill="1" applyBorder="1" applyAlignment="1">
      <alignment horizontal="left" vertical="center"/>
    </xf>
    <xf numFmtId="0" fontId="93" fillId="3" borderId="187" xfId="7" applyFont="1" applyFill="1" applyBorder="1" applyAlignment="1">
      <alignment horizontal="left" vertical="center" wrapText="1"/>
    </xf>
    <xf numFmtId="0" fontId="14" fillId="7" borderId="64" xfId="7" applyFill="1" applyBorder="1" applyAlignment="1" applyProtection="1">
      <alignment horizontal="left" vertical="center" wrapText="1"/>
    </xf>
    <xf numFmtId="0" fontId="14" fillId="0" borderId="166" xfId="7" applyBorder="1" applyAlignment="1" applyProtection="1">
      <alignment horizontal="left" vertical="center"/>
    </xf>
    <xf numFmtId="0" fontId="14" fillId="0" borderId="189" xfId="7" applyBorder="1" applyAlignment="1" applyProtection="1">
      <alignment horizontal="left" wrapText="1"/>
      <protection locked="0"/>
    </xf>
    <xf numFmtId="0" fontId="93" fillId="3" borderId="29" xfId="7" applyFont="1" applyFill="1" applyBorder="1" applyAlignment="1">
      <alignment horizontal="left" vertical="center"/>
    </xf>
    <xf numFmtId="0" fontId="93" fillId="3" borderId="43" xfId="7" applyFont="1" applyFill="1" applyBorder="1" applyAlignment="1">
      <alignment horizontal="left" vertical="center"/>
    </xf>
    <xf numFmtId="0" fontId="14" fillId="7" borderId="41" xfId="7" applyFill="1" applyBorder="1" applyAlignment="1" applyProtection="1">
      <alignment horizontal="left" wrapText="1"/>
      <protection locked="0"/>
    </xf>
    <xf numFmtId="0" fontId="14" fillId="0" borderId="39" xfId="7" applyBorder="1" applyAlignment="1" applyProtection="1">
      <alignment horizontal="left" wrapText="1"/>
      <protection locked="0"/>
    </xf>
    <xf numFmtId="0" fontId="14" fillId="0" borderId="43" xfId="7" applyBorder="1" applyAlignment="1" applyProtection="1">
      <alignment horizontal="left" wrapText="1"/>
      <protection locked="0"/>
    </xf>
    <xf numFmtId="0" fontId="14" fillId="0" borderId="166" xfId="7" applyBorder="1" applyAlignment="1" applyProtection="1">
      <alignment horizontal="left" vertical="center" wrapText="1"/>
    </xf>
    <xf numFmtId="0" fontId="92" fillId="3" borderId="64" xfId="7" applyFont="1" applyFill="1" applyBorder="1" applyAlignment="1">
      <alignment horizontal="left" vertical="center"/>
    </xf>
    <xf numFmtId="0" fontId="92" fillId="3" borderId="166" xfId="7" applyFont="1" applyFill="1" applyBorder="1" applyAlignment="1">
      <alignment horizontal="left" vertical="center"/>
    </xf>
    <xf numFmtId="0" fontId="92" fillId="3" borderId="187" xfId="7" applyFont="1" applyFill="1" applyBorder="1" applyAlignment="1">
      <alignment horizontal="left" vertical="center"/>
    </xf>
    <xf numFmtId="0" fontId="14" fillId="7" borderId="169" xfId="7" applyFill="1" applyBorder="1" applyAlignment="1" applyProtection="1">
      <alignment horizontal="left" vertical="top" wrapText="1"/>
      <protection locked="0"/>
    </xf>
    <xf numFmtId="0" fontId="14" fillId="7" borderId="69" xfId="7" applyFill="1" applyBorder="1" applyAlignment="1" applyProtection="1">
      <alignment wrapText="1"/>
      <protection locked="0"/>
    </xf>
    <xf numFmtId="0" fontId="14" fillId="0" borderId="42" xfId="7" applyBorder="1" applyAlignment="1">
      <alignment wrapText="1"/>
    </xf>
    <xf numFmtId="0" fontId="14" fillId="0" borderId="70" xfId="7" applyBorder="1" applyAlignment="1">
      <alignment wrapText="1"/>
    </xf>
    <xf numFmtId="0" fontId="92" fillId="3" borderId="69" xfId="7" applyFont="1" applyFill="1" applyBorder="1" applyAlignment="1">
      <alignment horizontal="left" vertical="center"/>
    </xf>
    <xf numFmtId="0" fontId="93" fillId="3" borderId="42" xfId="7" applyFont="1" applyFill="1" applyBorder="1" applyAlignment="1">
      <alignment horizontal="left" vertical="center"/>
    </xf>
    <xf numFmtId="0" fontId="93" fillId="3" borderId="70" xfId="7" applyFont="1" applyFill="1" applyBorder="1" applyAlignment="1">
      <alignment horizontal="left" vertical="center"/>
    </xf>
    <xf numFmtId="0" fontId="14" fillId="0" borderId="41" xfId="7" applyBorder="1" applyAlignment="1" applyProtection="1">
      <alignment horizontal="left" vertical="top" wrapText="1"/>
      <protection locked="0"/>
    </xf>
    <xf numFmtId="0" fontId="14" fillId="0" borderId="39" xfId="7" applyBorder="1" applyAlignment="1" applyProtection="1">
      <alignment horizontal="left" vertical="top" wrapText="1"/>
      <protection locked="0"/>
    </xf>
    <xf numFmtId="0" fontId="14" fillId="0" borderId="79" xfId="7" applyBorder="1" applyAlignment="1" applyProtection="1">
      <alignment horizontal="left" wrapText="1"/>
      <protection locked="0"/>
    </xf>
    <xf numFmtId="0" fontId="52" fillId="7" borderId="49" xfId="5" applyFont="1" applyFill="1" applyBorder="1" applyAlignment="1" applyProtection="1">
      <alignment horizontal="center" vertical="center"/>
    </xf>
    <xf numFmtId="0" fontId="14" fillId="0" borderId="47" xfId="5" applyBorder="1" applyAlignment="1" applyProtection="1">
      <alignment horizontal="center"/>
    </xf>
    <xf numFmtId="0" fontId="14" fillId="0" borderId="48" xfId="5" applyBorder="1" applyAlignment="1" applyProtection="1">
      <alignment horizontal="center"/>
    </xf>
    <xf numFmtId="0" fontId="24" fillId="7" borderId="0" xfId="5" applyFont="1" applyFill="1" applyBorder="1" applyAlignment="1" applyProtection="1">
      <alignment horizontal="left" vertical="top"/>
    </xf>
    <xf numFmtId="0" fontId="92" fillId="3" borderId="54" xfId="7" applyFont="1" applyFill="1" applyBorder="1" applyAlignment="1">
      <alignment horizontal="left" vertical="center"/>
    </xf>
    <xf numFmtId="0" fontId="14" fillId="7" borderId="95" xfId="7" applyFill="1" applyBorder="1" applyAlignment="1" applyProtection="1">
      <alignment horizontal="center" wrapText="1"/>
      <protection locked="0"/>
    </xf>
    <xf numFmtId="0" fontId="14" fillId="7" borderId="96" xfId="7" applyFill="1" applyBorder="1" applyAlignment="1" applyProtection="1">
      <alignment horizontal="center" wrapText="1"/>
      <protection locked="0"/>
    </xf>
    <xf numFmtId="0" fontId="14" fillId="7" borderId="97" xfId="7" applyFill="1" applyBorder="1" applyAlignment="1" applyProtection="1">
      <alignment horizontal="center" wrapText="1"/>
      <protection locked="0"/>
    </xf>
    <xf numFmtId="0" fontId="92" fillId="3" borderId="166" xfId="7" applyFont="1" applyFill="1" applyBorder="1" applyAlignment="1">
      <alignment horizontal="left" vertical="center" wrapText="1"/>
    </xf>
    <xf numFmtId="0" fontId="14" fillId="7" borderId="174" xfId="7" applyFill="1" applyBorder="1" applyAlignment="1" applyProtection="1">
      <alignment horizontal="center" wrapText="1"/>
      <protection locked="0"/>
    </xf>
    <xf numFmtId="0" fontId="14" fillId="7" borderId="175" xfId="7" applyFill="1" applyBorder="1" applyAlignment="1" applyProtection="1">
      <alignment horizontal="center" wrapText="1"/>
      <protection locked="0"/>
    </xf>
    <xf numFmtId="0" fontId="14" fillId="7" borderId="176" xfId="7" applyFill="1" applyBorder="1" applyAlignment="1" applyProtection="1">
      <alignment horizontal="center" wrapText="1"/>
      <protection locked="0"/>
    </xf>
    <xf numFmtId="0" fontId="14" fillId="0" borderId="190" xfId="7" applyBorder="1" applyAlignment="1" applyProtection="1">
      <alignment horizontal="left" vertical="center" wrapText="1"/>
    </xf>
    <xf numFmtId="0" fontId="92" fillId="3" borderId="190" xfId="7" applyFont="1" applyFill="1" applyBorder="1" applyAlignment="1">
      <alignment horizontal="left" vertical="center"/>
    </xf>
    <xf numFmtId="0" fontId="58" fillId="7" borderId="174" xfId="7" applyFont="1" applyFill="1" applyBorder="1" applyAlignment="1" applyProtection="1">
      <alignment horizontal="center" vertical="top" wrapText="1"/>
      <protection locked="0"/>
    </xf>
    <xf numFmtId="0" fontId="58" fillId="7" borderId="175" xfId="7" applyFont="1" applyFill="1" applyBorder="1" applyAlignment="1" applyProtection="1">
      <alignment horizontal="center" vertical="top" wrapText="1"/>
      <protection locked="0"/>
    </xf>
    <xf numFmtId="0" fontId="58" fillId="7" borderId="176" xfId="7" applyFont="1" applyFill="1" applyBorder="1" applyAlignment="1" applyProtection="1">
      <alignment horizontal="center" vertical="top" wrapText="1"/>
      <protection locked="0"/>
    </xf>
    <xf numFmtId="0" fontId="92" fillId="3" borderId="42" xfId="7" applyFont="1" applyFill="1" applyBorder="1" applyAlignment="1">
      <alignment horizontal="left" vertical="center"/>
    </xf>
    <xf numFmtId="0" fontId="14" fillId="0" borderId="180" xfId="7" applyBorder="1" applyAlignment="1" applyProtection="1">
      <alignment horizontal="center" vertical="top" wrapText="1"/>
      <protection locked="0"/>
    </xf>
    <xf numFmtId="0" fontId="14" fillId="0" borderId="181" xfId="7" applyBorder="1" applyAlignment="1" applyProtection="1">
      <alignment horizontal="center" vertical="top" wrapText="1"/>
      <protection locked="0"/>
    </xf>
    <xf numFmtId="0" fontId="14" fillId="0" borderId="182" xfId="7" applyBorder="1" applyAlignment="1" applyProtection="1">
      <alignment horizontal="center" vertical="top" wrapText="1"/>
      <protection locked="0"/>
    </xf>
    <xf numFmtId="0" fontId="94" fillId="3" borderId="123" xfId="5" applyFont="1" applyFill="1" applyBorder="1" applyAlignment="1" applyProtection="1">
      <alignment horizontal="center" vertical="center" textRotation="90" wrapText="1"/>
    </xf>
    <xf numFmtId="0" fontId="95" fillId="3" borderId="32" xfId="5" applyFont="1" applyFill="1" applyBorder="1" applyAlignment="1" applyProtection="1">
      <alignment vertical="center" textRotation="90" wrapText="1"/>
    </xf>
    <xf numFmtId="0" fontId="95" fillId="3" borderId="128" xfId="5" applyFont="1" applyFill="1" applyBorder="1" applyAlignment="1" applyProtection="1">
      <alignment vertical="center" textRotation="90" wrapText="1"/>
    </xf>
    <xf numFmtId="0" fontId="94" fillId="3" borderId="124" xfId="5" applyFont="1" applyFill="1" applyBorder="1" applyAlignment="1" applyProtection="1">
      <alignment horizontal="center" vertical="center" wrapText="1"/>
    </xf>
    <xf numFmtId="0" fontId="95" fillId="3" borderId="33" xfId="5" applyFont="1" applyFill="1" applyBorder="1" applyAlignment="1" applyProtection="1">
      <alignment vertical="center" wrapText="1"/>
    </xf>
    <xf numFmtId="0" fontId="95" fillId="3" borderId="129" xfId="5" applyFont="1" applyFill="1" applyBorder="1" applyAlignment="1" applyProtection="1">
      <alignment vertical="center" wrapText="1"/>
    </xf>
    <xf numFmtId="0" fontId="94" fillId="3" borderId="125" xfId="5" applyFont="1" applyFill="1" applyBorder="1" applyAlignment="1" applyProtection="1">
      <alignment horizontal="center" vertical="center" wrapText="1"/>
    </xf>
    <xf numFmtId="0" fontId="94" fillId="3" borderId="47" xfId="5" applyFont="1" applyFill="1" applyBorder="1" applyAlignment="1" applyProtection="1">
      <alignment horizontal="center" vertical="center" wrapText="1"/>
    </xf>
    <xf numFmtId="0" fontId="93" fillId="3" borderId="126" xfId="5" applyFont="1" applyFill="1" applyBorder="1" applyAlignment="1">
      <alignment horizontal="center" vertical="center" wrapText="1"/>
    </xf>
    <xf numFmtId="0" fontId="95" fillId="3" borderId="15" xfId="5" applyFont="1" applyFill="1" applyBorder="1" applyAlignment="1" applyProtection="1">
      <alignment horizontal="center" vertical="center" wrapText="1"/>
    </xf>
    <xf numFmtId="0" fontId="95" fillId="3" borderId="14" xfId="5" applyFont="1" applyFill="1" applyBorder="1" applyAlignment="1" applyProtection="1">
      <alignment horizontal="center" vertical="center" wrapText="1"/>
    </xf>
    <xf numFmtId="0" fontId="93" fillId="3" borderId="25" xfId="5" applyFont="1" applyFill="1" applyBorder="1" applyAlignment="1">
      <alignment horizontal="center" vertical="center" wrapText="1"/>
    </xf>
    <xf numFmtId="0" fontId="94" fillId="3" borderId="61" xfId="5" applyFont="1" applyFill="1" applyBorder="1" applyAlignment="1" applyProtection="1">
      <alignment horizontal="center" vertical="center" wrapText="1"/>
    </xf>
    <xf numFmtId="0" fontId="94" fillId="3" borderId="127" xfId="5" applyFont="1" applyFill="1" applyBorder="1" applyAlignment="1" applyProtection="1">
      <alignment horizontal="center" vertical="center" wrapText="1"/>
    </xf>
    <xf numFmtId="0" fontId="95" fillId="3" borderId="35" xfId="5" applyFont="1" applyFill="1" applyBorder="1" applyAlignment="1" applyProtection="1">
      <alignment vertical="center" wrapText="1"/>
    </xf>
    <xf numFmtId="0" fontId="95" fillId="3" borderId="130" xfId="5" applyFont="1" applyFill="1" applyBorder="1" applyAlignment="1" applyProtection="1">
      <alignment vertical="center" wrapText="1"/>
    </xf>
    <xf numFmtId="0" fontId="94" fillId="3" borderId="117" xfId="5" applyFont="1" applyFill="1" applyBorder="1" applyAlignment="1" applyProtection="1">
      <alignment horizontal="center" vertical="center" wrapText="1"/>
    </xf>
    <xf numFmtId="0" fontId="95" fillId="3" borderId="39" xfId="5" applyFont="1" applyFill="1" applyBorder="1" applyAlignment="1" applyProtection="1">
      <alignment vertical="center" wrapText="1"/>
    </xf>
    <xf numFmtId="0" fontId="94" fillId="3" borderId="39" xfId="5" applyFont="1" applyFill="1" applyBorder="1" applyAlignment="1" applyProtection="1">
      <alignment horizontal="center" vertical="center" wrapText="1"/>
    </xf>
    <xf numFmtId="0" fontId="5" fillId="0" borderId="0" xfId="0" applyFont="1" applyBorder="1" applyAlignment="1">
      <alignment horizontal="left" vertical="center"/>
    </xf>
    <xf numFmtId="0" fontId="9" fillId="3" borderId="7" xfId="0" applyFont="1" applyFill="1" applyBorder="1" applyAlignment="1">
      <alignment horizontal="center" vertical="center"/>
    </xf>
    <xf numFmtId="0" fontId="8" fillId="0" borderId="4" xfId="0" applyFont="1" applyBorder="1" applyAlignment="1" applyProtection="1">
      <alignment horizontal="center"/>
      <protection locked="0"/>
    </xf>
    <xf numFmtId="0" fontId="62" fillId="0" borderId="7" xfId="0" applyFont="1" applyFill="1" applyBorder="1" applyAlignment="1" applyProtection="1">
      <alignment horizontal="center" vertical="center"/>
      <protection locked="0"/>
    </xf>
    <xf numFmtId="0" fontId="8" fillId="0" borderId="7" xfId="0" applyFont="1" applyBorder="1" applyAlignment="1" applyProtection="1">
      <alignment horizontal="center"/>
      <protection locked="0"/>
    </xf>
    <xf numFmtId="0" fontId="9" fillId="3" borderId="5" xfId="0" applyFont="1" applyFill="1" applyBorder="1" applyAlignment="1">
      <alignment horizontal="center" vertical="center"/>
    </xf>
    <xf numFmtId="0" fontId="0" fillId="0" borderId="7" xfId="0" applyBorder="1" applyAlignment="1" applyProtection="1">
      <alignment horizontal="center"/>
      <protection locked="0"/>
    </xf>
    <xf numFmtId="0" fontId="9" fillId="3" borderId="7" xfId="0" applyFont="1" applyFill="1" applyBorder="1" applyAlignment="1">
      <alignment horizontal="center"/>
    </xf>
    <xf numFmtId="0" fontId="8" fillId="0" borderId="23" xfId="0" applyFont="1" applyBorder="1" applyAlignment="1" applyProtection="1">
      <alignment horizontal="center"/>
      <protection locked="0"/>
    </xf>
    <xf numFmtId="0" fontId="2" fillId="3" borderId="7" xfId="0" applyFont="1" applyFill="1" applyBorder="1" applyAlignment="1">
      <alignment horizontal="center" vertical="center" textRotation="90" wrapText="1"/>
    </xf>
    <xf numFmtId="0" fontId="9" fillId="2" borderId="7" xfId="0" applyFont="1" applyFill="1" applyBorder="1" applyAlignment="1">
      <alignment horizontal="center" vertical="center"/>
    </xf>
    <xf numFmtId="0" fontId="0" fillId="0" borderId="7" xfId="0" applyFill="1" applyBorder="1" applyAlignment="1">
      <alignment horizontal="center"/>
    </xf>
    <xf numFmtId="0" fontId="63" fillId="0" borderId="7" xfId="0" applyFont="1" applyFill="1" applyBorder="1" applyAlignment="1">
      <alignment horizontal="center"/>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11" fillId="11" borderId="0" xfId="0" applyFont="1" applyFill="1" applyAlignment="1">
      <alignment horizontal="center" vertical="center"/>
    </xf>
    <xf numFmtId="0" fontId="8" fillId="0" borderId="45" xfId="0" applyFont="1" applyBorder="1" applyAlignment="1">
      <alignment horizontal="right" vertical="center"/>
    </xf>
    <xf numFmtId="0" fontId="8" fillId="0" borderId="0" xfId="0" applyFont="1" applyBorder="1" applyAlignment="1">
      <alignment horizontal="center"/>
    </xf>
    <xf numFmtId="0" fontId="8" fillId="0" borderId="46" xfId="0" applyFont="1" applyBorder="1" applyAlignment="1">
      <alignment horizontal="center"/>
    </xf>
    <xf numFmtId="0" fontId="0" fillId="6" borderId="45" xfId="0" applyFill="1" applyBorder="1" applyAlignment="1">
      <alignment horizontal="center"/>
    </xf>
    <xf numFmtId="0" fontId="0" fillId="6" borderId="0" xfId="0" applyFill="1" applyBorder="1" applyAlignment="1">
      <alignment horizontal="center"/>
    </xf>
    <xf numFmtId="0" fontId="11" fillId="6" borderId="0" xfId="0" applyFont="1" applyFill="1" applyAlignment="1">
      <alignment horizontal="center" vertical="center"/>
    </xf>
    <xf numFmtId="0" fontId="8" fillId="0" borderId="1" xfId="0" applyFont="1" applyBorder="1" applyAlignment="1">
      <alignment horizontal="right" vertic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5" xfId="0" applyFont="1" applyBorder="1" applyAlignment="1">
      <alignment horizontal="center" vertical="center"/>
    </xf>
    <xf numFmtId="0" fontId="8" fillId="0" borderId="0" xfId="0" applyFont="1" applyAlignment="1">
      <alignment horizontal="center" vertical="center"/>
    </xf>
    <xf numFmtId="0" fontId="0" fillId="12" borderId="15" xfId="0" applyFill="1" applyBorder="1" applyAlignment="1">
      <alignment horizontal="center"/>
    </xf>
    <xf numFmtId="0" fontId="0" fillId="12" borderId="14" xfId="0" applyFill="1" applyBorder="1" applyAlignment="1">
      <alignment horizontal="center"/>
    </xf>
    <xf numFmtId="0" fontId="11" fillId="12" borderId="14" xfId="0" applyFont="1" applyFill="1" applyBorder="1" applyAlignment="1">
      <alignment horizontal="center" vertical="center"/>
    </xf>
    <xf numFmtId="0" fontId="8" fillId="0" borderId="15" xfId="0" applyFont="1" applyBorder="1" applyAlignment="1">
      <alignment horizontal="right" vertical="center"/>
    </xf>
    <xf numFmtId="0" fontId="8" fillId="0" borderId="14" xfId="0" applyFont="1" applyBorder="1" applyAlignment="1">
      <alignment horizontal="right" vertical="center"/>
    </xf>
    <xf numFmtId="0" fontId="0" fillId="6" borderId="153" xfId="0" applyFill="1" applyBorder="1" applyAlignment="1">
      <alignment horizontal="left"/>
    </xf>
    <xf numFmtId="0" fontId="0" fillId="6" borderId="152" xfId="0" applyFill="1" applyBorder="1" applyAlignment="1">
      <alignment horizontal="left"/>
    </xf>
    <xf numFmtId="0" fontId="0" fillId="6" borderId="153" xfId="0" applyFill="1" applyBorder="1" applyAlignment="1">
      <alignment horizontal="center"/>
    </xf>
    <xf numFmtId="0" fontId="0" fillId="6" borderId="152" xfId="0" applyFill="1" applyBorder="1" applyAlignment="1">
      <alignment horizontal="center"/>
    </xf>
    <xf numFmtId="0" fontId="8" fillId="11" borderId="45" xfId="0" applyFont="1" applyFill="1" applyBorder="1" applyAlignment="1">
      <alignment horizontal="center" vertical="center"/>
    </xf>
    <xf numFmtId="0" fontId="8" fillId="11" borderId="0" xfId="0" applyFont="1" applyFill="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67" fillId="0" borderId="49"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0" fillId="0" borderId="0" xfId="0" applyBorder="1" applyAlignment="1">
      <alignment horizontal="center" vertical="center" wrapText="1"/>
    </xf>
    <xf numFmtId="0" fontId="0" fillId="0" borderId="37"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44" xfId="0" applyBorder="1" applyAlignment="1">
      <alignment horizontal="center" vertical="center" wrapText="1"/>
    </xf>
    <xf numFmtId="0" fontId="0" fillId="0" borderId="5" xfId="0" applyBorder="1" applyAlignment="1">
      <alignment horizontal="center"/>
    </xf>
    <xf numFmtId="0" fontId="8" fillId="0" borderId="20" xfId="0" applyFont="1" applyBorder="1" applyAlignment="1">
      <alignment horizontal="center"/>
    </xf>
    <xf numFmtId="0" fontId="8" fillId="0" borderId="52" xfId="0" applyFont="1" applyBorder="1" applyAlignment="1">
      <alignment horizontal="center"/>
    </xf>
    <xf numFmtId="0" fontId="0" fillId="0" borderId="52" xfId="0" applyBorder="1" applyAlignment="1">
      <alignment horizontal="center"/>
    </xf>
    <xf numFmtId="0" fontId="31" fillId="0" borderId="0" xfId="0" applyFont="1" applyAlignment="1">
      <alignment horizontal="center"/>
    </xf>
    <xf numFmtId="0" fontId="9" fillId="3" borderId="23" xfId="0" applyFont="1" applyFill="1" applyBorder="1" applyAlignment="1">
      <alignment horizontal="center" vertical="center" wrapText="1"/>
    </xf>
    <xf numFmtId="0" fontId="9" fillId="3" borderId="117" xfId="0" applyFont="1" applyFill="1" applyBorder="1" applyAlignment="1">
      <alignment horizontal="center" vertical="center" wrapText="1"/>
    </xf>
    <xf numFmtId="0" fontId="9" fillId="3" borderId="117" xfId="0" applyFont="1" applyFill="1" applyBorder="1" applyAlignment="1">
      <alignment horizontal="center" vertical="center"/>
    </xf>
    <xf numFmtId="0" fontId="9" fillId="2" borderId="117" xfId="0" applyFont="1" applyFill="1" applyBorder="1" applyAlignment="1">
      <alignment horizontal="center" vertical="center" wrapText="1"/>
    </xf>
    <xf numFmtId="0" fontId="2" fillId="3" borderId="23" xfId="0" applyFont="1" applyFill="1" applyBorder="1" applyAlignment="1">
      <alignment horizontal="center"/>
    </xf>
    <xf numFmtId="0" fontId="9" fillId="3" borderId="23"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17" xfId="0" applyFont="1" applyFill="1" applyBorder="1" applyAlignment="1">
      <alignment horizontal="center" vertical="center"/>
    </xf>
    <xf numFmtId="0" fontId="2" fillId="0" borderId="0" xfId="0" applyFont="1" applyFill="1" applyBorder="1" applyAlignment="1">
      <alignment horizont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2" borderId="14" xfId="0" applyFont="1" applyFill="1" applyBorder="1" applyAlignment="1">
      <alignment horizontal="center"/>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2" fillId="3" borderId="117" xfId="0" applyFont="1" applyFill="1" applyBorder="1" applyAlignment="1">
      <alignment horizontal="center"/>
    </xf>
    <xf numFmtId="0" fontId="69" fillId="7" borderId="0" xfId="2" applyFont="1" applyFill="1" applyBorder="1" applyAlignment="1">
      <alignment horizontal="center"/>
    </xf>
    <xf numFmtId="0" fontId="96" fillId="3" borderId="62" xfId="2" applyFont="1" applyFill="1" applyBorder="1" applyAlignment="1">
      <alignment horizontal="left" vertical="center"/>
    </xf>
    <xf numFmtId="0" fontId="96" fillId="3" borderId="61" xfId="2" applyFont="1" applyFill="1" applyBorder="1" applyAlignment="1">
      <alignment horizontal="left" vertical="center"/>
    </xf>
    <xf numFmtId="0" fontId="40" fillId="7" borderId="61" xfId="2" applyFont="1" applyFill="1" applyBorder="1" applyAlignment="1">
      <alignment horizontal="left" vertical="center"/>
    </xf>
    <xf numFmtId="0" fontId="40" fillId="7" borderId="63" xfId="2" applyFont="1" applyFill="1" applyBorder="1" applyAlignment="1">
      <alignment horizontal="left" vertical="center"/>
    </xf>
    <xf numFmtId="0" fontId="96" fillId="3" borderId="55" xfId="2" applyFont="1" applyFill="1" applyBorder="1" applyAlignment="1">
      <alignment horizontal="left" vertical="center"/>
    </xf>
    <xf numFmtId="0" fontId="96" fillId="3" borderId="27" xfId="2" applyFont="1" applyFill="1" applyBorder="1" applyAlignment="1">
      <alignment horizontal="left" vertical="center"/>
    </xf>
    <xf numFmtId="0" fontId="96" fillId="3" borderId="7" xfId="2" applyFont="1" applyFill="1" applyBorder="1" applyAlignment="1">
      <alignment horizontal="left" vertical="center"/>
    </xf>
    <xf numFmtId="0" fontId="40" fillId="7" borderId="7" xfId="2" applyFont="1" applyFill="1" applyBorder="1" applyAlignment="1">
      <alignment horizontal="left" vertical="center"/>
    </xf>
    <xf numFmtId="0" fontId="40" fillId="7" borderId="29" xfId="2" applyFont="1" applyFill="1" applyBorder="1" applyAlignment="1">
      <alignment horizontal="left" vertical="center"/>
    </xf>
    <xf numFmtId="0" fontId="96" fillId="3" borderId="69" xfId="2" applyFont="1" applyFill="1" applyBorder="1" applyAlignment="1">
      <alignment horizontal="left" vertical="center"/>
    </xf>
    <xf numFmtId="0" fontId="96" fillId="3" borderId="42" xfId="2" applyFont="1" applyFill="1" applyBorder="1" applyAlignment="1">
      <alignment horizontal="left" vertical="center"/>
    </xf>
    <xf numFmtId="0" fontId="96" fillId="3" borderId="41" xfId="2" applyFont="1" applyFill="1" applyBorder="1" applyAlignment="1">
      <alignment horizontal="left" vertical="center"/>
    </xf>
    <xf numFmtId="0" fontId="40" fillId="7" borderId="4" xfId="2" applyFont="1" applyFill="1" applyBorder="1" applyAlignment="1">
      <alignment horizontal="center" vertical="center"/>
    </xf>
    <xf numFmtId="0" fontId="40" fillId="7" borderId="5" xfId="2" applyFont="1" applyFill="1" applyBorder="1" applyAlignment="1">
      <alignment horizontal="center" vertical="center"/>
    </xf>
    <xf numFmtId="0" fontId="40" fillId="7" borderId="65" xfId="2" applyFont="1" applyFill="1" applyBorder="1" applyAlignment="1">
      <alignment horizontal="center" vertical="center"/>
    </xf>
    <xf numFmtId="0" fontId="59" fillId="7" borderId="50" xfId="2" applyFont="1" applyFill="1" applyBorder="1" applyAlignment="1">
      <alignment horizontal="left" vertical="center"/>
    </xf>
    <xf numFmtId="0" fontId="59" fillId="7" borderId="0" xfId="2" applyFont="1" applyFill="1" applyBorder="1" applyAlignment="1">
      <alignment horizontal="left" vertical="center"/>
    </xf>
    <xf numFmtId="0" fontId="59" fillId="7" borderId="37" xfId="2" applyFont="1" applyFill="1" applyBorder="1" applyAlignment="1">
      <alignment horizontal="left" vertical="center"/>
    </xf>
    <xf numFmtId="0" fontId="96" fillId="3" borderId="57" xfId="2" applyFont="1" applyFill="1" applyBorder="1" applyAlignment="1">
      <alignment horizontal="center" wrapText="1"/>
    </xf>
    <xf numFmtId="0" fontId="96" fillId="3" borderId="54" xfId="2" applyFont="1" applyFill="1" applyBorder="1" applyAlignment="1">
      <alignment horizontal="center" wrapText="1"/>
    </xf>
    <xf numFmtId="0" fontId="96" fillId="3" borderId="55" xfId="2" applyFont="1" applyFill="1" applyBorder="1" applyAlignment="1">
      <alignment horizontal="center" wrapText="1"/>
    </xf>
    <xf numFmtId="0" fontId="96" fillId="3" borderId="61" xfId="2" applyFont="1" applyFill="1" applyBorder="1" applyAlignment="1">
      <alignment horizontal="center" wrapText="1"/>
    </xf>
    <xf numFmtId="0" fontId="96" fillId="3" borderId="125" xfId="2" applyFont="1" applyFill="1" applyBorder="1" applyAlignment="1">
      <alignment horizontal="center" wrapText="1"/>
    </xf>
    <xf numFmtId="0" fontId="96" fillId="3" borderId="47" xfId="2" applyFont="1" applyFill="1" applyBorder="1" applyAlignment="1">
      <alignment horizontal="center" wrapText="1"/>
    </xf>
    <xf numFmtId="0" fontId="96" fillId="3" borderId="6" xfId="2" applyFont="1" applyFill="1" applyBorder="1" applyAlignment="1">
      <alignment horizontal="left" vertical="center"/>
    </xf>
    <xf numFmtId="0" fontId="44" fillId="7" borderId="64" xfId="2" applyFont="1" applyFill="1" applyBorder="1" applyAlignment="1" applyProtection="1">
      <alignment horizontal="center"/>
      <protection locked="0"/>
    </xf>
    <xf numFmtId="0" fontId="44" fillId="7" borderId="5" xfId="2" applyFont="1" applyFill="1" applyBorder="1" applyAlignment="1" applyProtection="1">
      <alignment horizontal="center"/>
      <protection locked="0"/>
    </xf>
    <xf numFmtId="0" fontId="44" fillId="7" borderId="6" xfId="2" applyFont="1" applyFill="1" applyBorder="1" applyAlignment="1" applyProtection="1">
      <alignment horizontal="center"/>
      <protection locked="0"/>
    </xf>
    <xf numFmtId="2" fontId="44" fillId="7" borderId="4" xfId="2" applyNumberFormat="1" applyFont="1" applyFill="1" applyBorder="1" applyAlignment="1" applyProtection="1">
      <alignment horizontal="center"/>
      <protection locked="0"/>
    </xf>
    <xf numFmtId="2" fontId="44" fillId="7" borderId="5" xfId="2" applyNumberFormat="1" applyFont="1" applyFill="1" applyBorder="1" applyAlignment="1" applyProtection="1">
      <alignment horizontal="center"/>
      <protection locked="0"/>
    </xf>
    <xf numFmtId="2" fontId="44" fillId="7" borderId="6" xfId="2" applyNumberFormat="1" applyFont="1" applyFill="1" applyBorder="1" applyAlignment="1" applyProtection="1">
      <alignment horizontal="center"/>
      <protection locked="0"/>
    </xf>
    <xf numFmtId="0" fontId="44" fillId="7" borderId="64" xfId="2" applyFont="1" applyFill="1" applyBorder="1" applyAlignment="1" applyProtection="1">
      <alignment horizontal="left" vertical="center" wrapText="1"/>
      <protection locked="0"/>
    </xf>
    <xf numFmtId="0" fontId="44" fillId="7" borderId="5" xfId="2" applyFont="1" applyFill="1" applyBorder="1" applyAlignment="1" applyProtection="1">
      <alignment horizontal="left" vertical="center" wrapText="1"/>
      <protection locked="0"/>
    </xf>
    <xf numFmtId="0" fontId="44" fillId="7" borderId="6" xfId="2" applyFont="1" applyFill="1" applyBorder="1" applyAlignment="1" applyProtection="1">
      <alignment horizontal="left" vertical="center" wrapText="1"/>
      <protection locked="0"/>
    </xf>
    <xf numFmtId="0" fontId="44" fillId="7" borderId="64" xfId="2" applyFont="1" applyFill="1" applyBorder="1" applyAlignment="1" applyProtection="1">
      <alignment horizontal="left"/>
      <protection locked="0"/>
    </xf>
    <xf numFmtId="0" fontId="44" fillId="7" borderId="5" xfId="2" applyFont="1" applyFill="1" applyBorder="1" applyAlignment="1" applyProtection="1">
      <alignment horizontal="left"/>
      <protection locked="0"/>
    </xf>
    <xf numFmtId="0" fontId="44" fillId="7" borderId="6" xfId="2" applyFont="1" applyFill="1" applyBorder="1" applyAlignment="1" applyProtection="1">
      <alignment horizontal="left"/>
      <protection locked="0"/>
    </xf>
    <xf numFmtId="0" fontId="40" fillId="7" borderId="0" xfId="2" applyFont="1" applyFill="1" applyAlignment="1">
      <alignment horizontal="center" vertical="center"/>
    </xf>
    <xf numFmtId="167" fontId="14" fillId="7" borderId="15" xfId="2" applyNumberFormat="1" applyFont="1" applyFill="1" applyBorder="1" applyAlignment="1" applyProtection="1">
      <alignment horizontal="center" vertical="top"/>
      <protection locked="0"/>
    </xf>
    <xf numFmtId="167" fontId="14" fillId="7" borderId="14" xfId="2" applyNumberFormat="1" applyFont="1" applyFill="1" applyBorder="1" applyAlignment="1" applyProtection="1">
      <alignment horizontal="center" vertical="top"/>
      <protection locked="0"/>
    </xf>
    <xf numFmtId="2" fontId="14" fillId="7" borderId="14" xfId="2" applyNumberFormat="1" applyFont="1" applyFill="1" applyBorder="1" applyAlignment="1" applyProtection="1">
      <alignment horizontal="left" vertical="top"/>
      <protection locked="0"/>
    </xf>
    <xf numFmtId="14" fontId="14" fillId="7" borderId="14" xfId="2" applyNumberFormat="1" applyFont="1" applyFill="1" applyBorder="1" applyAlignment="1" applyProtection="1">
      <alignment horizontal="center" vertical="top"/>
      <protection locked="0"/>
    </xf>
    <xf numFmtId="14" fontId="14" fillId="7" borderId="25" xfId="2" applyNumberFormat="1" applyFont="1" applyFill="1" applyBorder="1" applyAlignment="1" applyProtection="1">
      <alignment horizontal="center" vertical="top"/>
      <protection locked="0"/>
    </xf>
    <xf numFmtId="0" fontId="44" fillId="7" borderId="69" xfId="2" applyFont="1" applyFill="1" applyBorder="1" applyAlignment="1" applyProtection="1">
      <alignment horizontal="center"/>
      <protection locked="0"/>
    </xf>
    <xf numFmtId="0" fontId="44" fillId="7" borderId="42" xfId="2" applyFont="1" applyFill="1" applyBorder="1" applyAlignment="1" applyProtection="1">
      <alignment horizontal="center"/>
      <protection locked="0"/>
    </xf>
    <xf numFmtId="0" fontId="44" fillId="7" borderId="41" xfId="2" applyFont="1" applyFill="1" applyBorder="1" applyAlignment="1" applyProtection="1">
      <alignment horizontal="center"/>
      <protection locked="0"/>
    </xf>
    <xf numFmtId="2" fontId="44" fillId="7" borderId="79" xfId="2" applyNumberFormat="1" applyFont="1" applyFill="1" applyBorder="1" applyAlignment="1" applyProtection="1">
      <alignment horizontal="center"/>
      <protection locked="0"/>
    </xf>
    <xf numFmtId="2" fontId="44" fillId="7" borderId="42" xfId="2" applyNumberFormat="1" applyFont="1" applyFill="1" applyBorder="1" applyAlignment="1" applyProtection="1">
      <alignment horizontal="center"/>
      <protection locked="0"/>
    </xf>
    <xf numFmtId="2" fontId="44" fillId="7" borderId="41" xfId="2" applyNumberFormat="1" applyFont="1" applyFill="1" applyBorder="1" applyAlignment="1" applyProtection="1">
      <alignment horizontal="center"/>
      <protection locked="0"/>
    </xf>
    <xf numFmtId="0" fontId="40" fillId="7" borderId="4" xfId="2" applyFont="1" applyFill="1" applyBorder="1" applyAlignment="1">
      <alignment horizontal="center"/>
    </xf>
    <xf numFmtId="0" fontId="40" fillId="7" borderId="5" xfId="2" applyFont="1" applyFill="1" applyBorder="1" applyAlignment="1">
      <alignment horizontal="center"/>
    </xf>
    <xf numFmtId="0" fontId="40" fillId="7" borderId="6" xfId="2" applyFont="1" applyFill="1" applyBorder="1" applyAlignment="1">
      <alignment horizontal="center"/>
    </xf>
    <xf numFmtId="0" fontId="40" fillId="7" borderId="0" xfId="2" applyFont="1" applyFill="1" applyAlignment="1">
      <alignment horizontal="center"/>
    </xf>
    <xf numFmtId="168" fontId="16" fillId="0" borderId="18" xfId="6" applyNumberFormat="1" applyFont="1" applyFill="1" applyBorder="1" applyAlignment="1">
      <alignment horizontal="center" vertical="center"/>
    </xf>
    <xf numFmtId="168" fontId="16" fillId="0" borderId="21" xfId="6" applyNumberFormat="1" applyFont="1" applyFill="1" applyBorder="1" applyAlignment="1">
      <alignment horizontal="center" vertical="center"/>
    </xf>
    <xf numFmtId="0" fontId="92" fillId="3" borderId="133" xfId="6" applyFont="1" applyFill="1" applyBorder="1" applyAlignment="1">
      <alignment horizontal="center" vertical="center"/>
    </xf>
    <xf numFmtId="0" fontId="92" fillId="3" borderId="20" xfId="6" applyFont="1" applyFill="1" applyBorder="1" applyAlignment="1">
      <alignment horizontal="center" vertical="center"/>
    </xf>
    <xf numFmtId="0" fontId="92" fillId="3" borderId="135" xfId="6" applyFont="1" applyFill="1" applyBorder="1" applyAlignment="1">
      <alignment horizontal="center" vertical="center"/>
    </xf>
    <xf numFmtId="0" fontId="19" fillId="7" borderId="0" xfId="6" applyFont="1" applyFill="1" applyBorder="1" applyAlignment="1">
      <alignment horizontal="center" vertical="center"/>
    </xf>
    <xf numFmtId="0" fontId="92" fillId="3" borderId="17" xfId="6" applyFont="1" applyFill="1" applyBorder="1" applyAlignment="1">
      <alignment horizontal="center" vertical="center"/>
    </xf>
    <xf numFmtId="0" fontId="92" fillId="3" borderId="18" xfId="6" applyFont="1" applyFill="1" applyBorder="1" applyAlignment="1">
      <alignment horizontal="center" vertical="center"/>
    </xf>
    <xf numFmtId="0" fontId="16" fillId="0" borderId="18" xfId="6" applyFont="1" applyFill="1" applyBorder="1" applyAlignment="1">
      <alignment horizontal="center" vertical="center"/>
    </xf>
    <xf numFmtId="0" fontId="16" fillId="0" borderId="21" xfId="6" applyFont="1" applyFill="1" applyBorder="1" applyAlignment="1">
      <alignment horizontal="center" vertical="center"/>
    </xf>
    <xf numFmtId="0" fontId="92" fillId="3" borderId="33" xfId="6" applyFont="1" applyFill="1" applyBorder="1" applyAlignment="1">
      <alignment horizontal="center" vertical="center" wrapText="1"/>
    </xf>
    <xf numFmtId="0" fontId="92" fillId="3" borderId="139" xfId="6" applyFont="1" applyFill="1" applyBorder="1" applyAlignment="1">
      <alignment horizontal="center" vertical="center" wrapText="1"/>
    </xf>
    <xf numFmtId="0" fontId="92" fillId="3" borderId="19" xfId="6" applyFont="1" applyFill="1" applyBorder="1" applyAlignment="1">
      <alignment horizontal="center" vertical="center"/>
    </xf>
    <xf numFmtId="0" fontId="92" fillId="3" borderId="32" xfId="6" applyFont="1" applyFill="1" applyBorder="1" applyAlignment="1">
      <alignment horizontal="center" vertical="center" wrapText="1"/>
    </xf>
    <xf numFmtId="0" fontId="92" fillId="3" borderId="138" xfId="6" applyFont="1" applyFill="1" applyBorder="1" applyAlignment="1">
      <alignment horizontal="center" vertical="center" wrapText="1"/>
    </xf>
    <xf numFmtId="0" fontId="14" fillId="0" borderId="4" xfId="2" applyFont="1" applyBorder="1" applyAlignment="1" applyProtection="1">
      <alignment horizontal="left" vertical="center" wrapText="1"/>
      <protection locked="0"/>
    </xf>
    <xf numFmtId="0" fontId="14" fillId="0" borderId="65" xfId="2" applyFont="1" applyBorder="1" applyAlignment="1" applyProtection="1">
      <alignment horizontal="left" vertical="center" wrapText="1"/>
      <protection locked="0"/>
    </xf>
    <xf numFmtId="0" fontId="92" fillId="3" borderId="15" xfId="6" applyFont="1" applyFill="1" applyBorder="1" applyAlignment="1">
      <alignment horizontal="center" vertical="center"/>
    </xf>
    <xf numFmtId="0" fontId="92" fillId="3" borderId="25" xfId="6" applyFont="1" applyFill="1" applyBorder="1" applyAlignment="1">
      <alignment horizontal="center" vertical="center"/>
    </xf>
    <xf numFmtId="0" fontId="92" fillId="3" borderId="136" xfId="6" applyFont="1" applyFill="1" applyBorder="1" applyAlignment="1">
      <alignment horizontal="center" vertical="center"/>
    </xf>
    <xf numFmtId="0" fontId="92" fillId="3" borderId="45" xfId="6" applyFont="1" applyFill="1" applyBorder="1" applyAlignment="1">
      <alignment horizontal="center" vertical="center" wrapText="1"/>
    </xf>
    <xf numFmtId="0" fontId="92" fillId="3" borderId="37" xfId="6" applyFont="1" applyFill="1" applyBorder="1" applyAlignment="1">
      <alignment horizontal="center" vertical="center" wrapText="1"/>
    </xf>
    <xf numFmtId="0" fontId="92" fillId="3" borderId="144" xfId="6" applyFont="1" applyFill="1" applyBorder="1" applyAlignment="1">
      <alignment horizontal="center" vertical="center" wrapText="1"/>
    </xf>
    <xf numFmtId="0" fontId="92" fillId="3" borderId="145" xfId="6" applyFont="1" applyFill="1" applyBorder="1" applyAlignment="1">
      <alignment horizontal="center" vertical="center" wrapText="1"/>
    </xf>
    <xf numFmtId="0" fontId="14" fillId="0" borderId="146" xfId="2" applyFont="1" applyBorder="1" applyAlignment="1" applyProtection="1">
      <alignment horizontal="left" vertical="center" wrapText="1"/>
      <protection locked="0"/>
    </xf>
    <xf numFmtId="0" fontId="14" fillId="0" borderId="147" xfId="2" applyFont="1" applyBorder="1" applyAlignment="1" applyProtection="1">
      <alignment horizontal="left" vertical="center" wrapText="1"/>
      <protection locked="0"/>
    </xf>
    <xf numFmtId="169" fontId="24" fillId="0" borderId="2" xfId="6" applyNumberFormat="1" applyFont="1" applyBorder="1" applyAlignment="1" applyProtection="1">
      <alignment horizontal="center" vertical="center"/>
      <protection locked="0"/>
    </xf>
    <xf numFmtId="14" fontId="24" fillId="0" borderId="0" xfId="6" applyNumberFormat="1" applyFont="1" applyBorder="1" applyAlignment="1" applyProtection="1">
      <alignment horizontal="center" vertical="center"/>
      <protection locked="0"/>
    </xf>
    <xf numFmtId="0" fontId="24" fillId="0" borderId="0" xfId="6" applyFont="1" applyBorder="1" applyAlignment="1" applyProtection="1">
      <alignment horizontal="center" vertical="center"/>
      <protection locked="0"/>
    </xf>
    <xf numFmtId="0" fontId="14" fillId="0" borderId="87" xfId="2" applyFont="1" applyBorder="1" applyAlignment="1" applyProtection="1">
      <alignment horizontal="left" vertical="center" wrapText="1"/>
      <protection locked="0"/>
    </xf>
    <xf numFmtId="0" fontId="14" fillId="0" borderId="44" xfId="2" applyFont="1" applyBorder="1" applyAlignment="1" applyProtection="1">
      <alignment horizontal="left" vertical="center" wrapText="1"/>
      <protection locked="0"/>
    </xf>
    <xf numFmtId="0" fontId="78" fillId="0" borderId="0" xfId="6" applyNumberFormat="1" applyFont="1" applyBorder="1" applyAlignment="1" applyProtection="1">
      <alignment horizontal="center" vertical="center"/>
      <protection locked="0"/>
    </xf>
    <xf numFmtId="169" fontId="48" fillId="0" borderId="14" xfId="6" applyNumberFormat="1" applyFont="1" applyBorder="1" applyAlignment="1" applyProtection="1">
      <alignment horizontal="center" vertical="center"/>
      <protection locked="0"/>
    </xf>
    <xf numFmtId="14" fontId="48" fillId="0" borderId="14" xfId="6" applyNumberFormat="1" applyFont="1" applyBorder="1" applyAlignment="1" applyProtection="1">
      <alignment horizontal="center" vertical="center"/>
      <protection locked="0"/>
    </xf>
    <xf numFmtId="0" fontId="16" fillId="0" borderId="14" xfId="6" applyFont="1" applyBorder="1" applyAlignment="1" applyProtection="1">
      <alignment horizontal="center" vertical="center"/>
      <protection locked="0"/>
    </xf>
    <xf numFmtId="0" fontId="14" fillId="0" borderId="87" xfId="0" applyFont="1" applyBorder="1" applyAlignment="1">
      <alignment horizontal="center"/>
    </xf>
    <xf numFmtId="0" fontId="14" fillId="0" borderId="134" xfId="0" applyFont="1" applyBorder="1" applyAlignment="1">
      <alignment horizontal="center"/>
    </xf>
    <xf numFmtId="0" fontId="24" fillId="0" borderId="45" xfId="0" applyFont="1" applyBorder="1" applyAlignment="1">
      <alignment horizontal="center"/>
    </xf>
    <xf numFmtId="0" fontId="24" fillId="0" borderId="150" xfId="0" applyFont="1" applyBorder="1" applyAlignment="1">
      <alignment horizontal="center"/>
    </xf>
    <xf numFmtId="0" fontId="14" fillId="0" borderId="45" xfId="0" applyFont="1" applyBorder="1" applyAlignment="1">
      <alignment horizontal="center"/>
    </xf>
    <xf numFmtId="0" fontId="14" fillId="0" borderId="150" xfId="0" applyFont="1" applyBorder="1" applyAlignment="1">
      <alignment horizontal="center"/>
    </xf>
    <xf numFmtId="166" fontId="14" fillId="0" borderId="45" xfId="0" quotePrefix="1" applyNumberFormat="1" applyFont="1" applyBorder="1" applyAlignment="1">
      <alignment horizontal="center"/>
    </xf>
    <xf numFmtId="166" fontId="14" fillId="0" borderId="150" xfId="0" quotePrefix="1" applyNumberFormat="1" applyFont="1" applyBorder="1" applyAlignment="1">
      <alignment horizontal="center"/>
    </xf>
    <xf numFmtId="0" fontId="54" fillId="0" borderId="39" xfId="0" applyFont="1" applyBorder="1" applyAlignment="1">
      <alignment horizontal="left" vertical="center"/>
    </xf>
    <xf numFmtId="0" fontId="54" fillId="0" borderId="43" xfId="0" applyFont="1" applyBorder="1" applyAlignment="1">
      <alignment horizontal="left" vertical="center"/>
    </xf>
    <xf numFmtId="0" fontId="0" fillId="0" borderId="39" xfId="0" applyBorder="1" applyAlignment="1">
      <alignment horizontal="center"/>
    </xf>
    <xf numFmtId="0" fontId="0" fillId="0" borderId="43" xfId="0" applyBorder="1" applyAlignment="1">
      <alignment horizontal="center"/>
    </xf>
    <xf numFmtId="0" fontId="89" fillId="0" borderId="14" xfId="0" applyFont="1" applyBorder="1" applyAlignment="1">
      <alignment horizontal="center"/>
    </xf>
    <xf numFmtId="0" fontId="54" fillId="0" borderId="117" xfId="0" applyFont="1" applyBorder="1" applyAlignment="1">
      <alignment horizontal="left" vertical="center"/>
    </xf>
    <xf numFmtId="0" fontId="54" fillId="0" borderId="29" xfId="0" applyFont="1" applyBorder="1" applyAlignment="1">
      <alignment horizontal="left" vertical="center"/>
    </xf>
    <xf numFmtId="11" fontId="54" fillId="0" borderId="117" xfId="0" applyNumberFormat="1" applyFont="1" applyBorder="1" applyAlignment="1">
      <alignment horizontal="center"/>
    </xf>
    <xf numFmtId="11" fontId="54" fillId="0" borderId="29" xfId="0" applyNumberFormat="1" applyFont="1" applyBorder="1" applyAlignment="1">
      <alignment horizontal="center"/>
    </xf>
    <xf numFmtId="0" fontId="19" fillId="0" borderId="2" xfId="0" applyFont="1" applyBorder="1" applyAlignment="1">
      <alignment horizontal="center" vertical="center"/>
    </xf>
    <xf numFmtId="0" fontId="54" fillId="0" borderId="61" xfId="0" applyFont="1" applyBorder="1" applyAlignment="1">
      <alignment horizontal="left" vertical="center"/>
    </xf>
    <xf numFmtId="0" fontId="54" fillId="0" borderId="63" xfId="0" applyFont="1" applyBorder="1" applyAlignment="1">
      <alignment horizontal="left" vertical="center"/>
    </xf>
    <xf numFmtId="0" fontId="0" fillId="0" borderId="61" xfId="0" applyBorder="1" applyAlignment="1">
      <alignment horizontal="center"/>
    </xf>
    <xf numFmtId="0" fontId="0" fillId="0" borderId="63" xfId="0" applyBorder="1" applyAlignment="1">
      <alignment horizontal="center"/>
    </xf>
    <xf numFmtId="0" fontId="0" fillId="0" borderId="117" xfId="0" applyBorder="1" applyAlignment="1">
      <alignment horizontal="center"/>
    </xf>
    <xf numFmtId="0" fontId="0" fillId="0" borderId="29" xfId="0" applyBorder="1" applyAlignment="1">
      <alignment horizontal="center"/>
    </xf>
    <xf numFmtId="0" fontId="22" fillId="15" borderId="0" xfId="1" applyFont="1" applyFill="1" applyBorder="1" applyAlignment="1" applyProtection="1">
      <alignment horizontal="left" wrapText="1"/>
    </xf>
    <xf numFmtId="0" fontId="19" fillId="0" borderId="0" xfId="2" applyFont="1" applyBorder="1" applyAlignment="1">
      <alignment horizontal="center" vertical="center"/>
    </xf>
    <xf numFmtId="0" fontId="0" fillId="0" borderId="45" xfId="0" applyBorder="1" applyAlignment="1">
      <alignment horizontal="center" vertical="center"/>
    </xf>
    <xf numFmtId="0" fontId="0" fillId="0" borderId="0" xfId="0" applyBorder="1" applyAlignment="1">
      <alignment horizontal="center" vertical="center"/>
    </xf>
    <xf numFmtId="0" fontId="0" fillId="0" borderId="150"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xf>
    <xf numFmtId="0" fontId="0" fillId="0" borderId="118" xfId="0" applyBorder="1" applyAlignment="1">
      <alignment horizontal="center"/>
    </xf>
    <xf numFmtId="0" fontId="0" fillId="0" borderId="120" xfId="0" applyBorder="1" applyAlignment="1">
      <alignment horizontal="center"/>
    </xf>
    <xf numFmtId="0" fontId="0" fillId="0" borderId="153" xfId="0" applyBorder="1" applyAlignment="1">
      <alignment horizontal="center"/>
    </xf>
    <xf numFmtId="0" fontId="0" fillId="0" borderId="152" xfId="0" applyBorder="1" applyAlignment="1">
      <alignment horizontal="center"/>
    </xf>
    <xf numFmtId="0" fontId="0" fillId="0" borderId="158" xfId="0" applyBorder="1" applyAlignment="1">
      <alignment horizontal="center"/>
    </xf>
    <xf numFmtId="0" fontId="5" fillId="0" borderId="0" xfId="0" applyFont="1" applyBorder="1" applyAlignment="1">
      <alignment horizontal="center" vertical="center"/>
    </xf>
    <xf numFmtId="0" fontId="9" fillId="3" borderId="118" xfId="0" applyFont="1" applyFill="1" applyBorder="1" applyAlignment="1">
      <alignment horizontal="center" vertical="center"/>
    </xf>
    <xf numFmtId="0" fontId="9" fillId="3" borderId="12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4" xfId="0" applyFont="1" applyFill="1" applyBorder="1" applyAlignment="1">
      <alignment horizontal="center" vertical="center"/>
    </xf>
    <xf numFmtId="0" fontId="91" fillId="3" borderId="157" xfId="0" applyFont="1" applyFill="1" applyBorder="1" applyAlignment="1">
      <alignment horizontal="left" vertical="center"/>
    </xf>
    <xf numFmtId="0" fontId="91" fillId="3" borderId="117" xfId="0" applyFont="1" applyFill="1" applyBorder="1" applyAlignment="1">
      <alignment horizontal="left" vertical="center"/>
    </xf>
    <xf numFmtId="0" fontId="9" fillId="3" borderId="7" xfId="0" applyFont="1" applyFill="1" applyBorder="1" applyAlignment="1">
      <alignment horizontal="center" wrapText="1"/>
    </xf>
    <xf numFmtId="0" fontId="11" fillId="0" borderId="7" xfId="0" applyFont="1" applyBorder="1" applyAlignment="1" applyProtection="1">
      <alignment horizontal="center" vertical="center" wrapText="1"/>
      <protection locked="0"/>
    </xf>
    <xf numFmtId="0" fontId="35" fillId="3" borderId="7" xfId="0" applyFont="1" applyFill="1" applyBorder="1" applyAlignment="1">
      <alignment horizontal="center"/>
    </xf>
    <xf numFmtId="0" fontId="8" fillId="0" borderId="7" xfId="0" applyFont="1" applyBorder="1" applyAlignment="1" applyProtection="1">
      <alignment horizontal="left" wrapText="1"/>
      <protection locked="0"/>
    </xf>
    <xf numFmtId="0" fontId="8" fillId="0" borderId="4" xfId="0" applyFont="1" applyBorder="1" applyAlignment="1" applyProtection="1">
      <alignment horizontal="left" wrapText="1"/>
      <protection locked="0"/>
    </xf>
    <xf numFmtId="0" fontId="7" fillId="0" borderId="7"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9" fillId="2" borderId="0" xfId="0" applyFont="1" applyFill="1" applyAlignment="1">
      <alignment horizontal="center" vertical="center"/>
    </xf>
    <xf numFmtId="0" fontId="9" fillId="2" borderId="150" xfId="0" applyFont="1" applyFill="1" applyBorder="1" applyAlignment="1">
      <alignment horizontal="center" vertical="center"/>
    </xf>
    <xf numFmtId="0" fontId="62" fillId="0" borderId="7" xfId="0" applyFont="1" applyFill="1" applyBorder="1" applyAlignment="1">
      <alignment horizontal="center" vertical="center"/>
    </xf>
    <xf numFmtId="0" fontId="34" fillId="0" borderId="7" xfId="0" applyFont="1" applyBorder="1" applyAlignment="1" applyProtection="1">
      <alignment horizontal="center"/>
      <protection locked="0"/>
    </xf>
    <xf numFmtId="0" fontId="0" fillId="0" borderId="7" xfId="0" applyFont="1" applyBorder="1" applyAlignment="1" applyProtection="1">
      <alignment horizontal="center"/>
      <protection locked="0"/>
    </xf>
    <xf numFmtId="0" fontId="80" fillId="0" borderId="1" xfId="6" applyFont="1" applyBorder="1" applyAlignment="1">
      <alignment horizontal="center" vertical="center"/>
    </xf>
    <xf numFmtId="0" fontId="0" fillId="0" borderId="150" xfId="0" applyBorder="1" applyAlignment="1"/>
    <xf numFmtId="0" fontId="81" fillId="0" borderId="50" xfId="6" applyFont="1" applyBorder="1" applyAlignment="1">
      <alignment vertical="center" wrapText="1"/>
    </xf>
    <xf numFmtId="0" fontId="14" fillId="0" borderId="0" xfId="2" applyAlignment="1"/>
    <xf numFmtId="0" fontId="14" fillId="0" borderId="37" xfId="2" applyBorder="1" applyAlignment="1"/>
    <xf numFmtId="0" fontId="14" fillId="0" borderId="50" xfId="2" applyBorder="1" applyAlignment="1"/>
    <xf numFmtId="0" fontId="15" fillId="0" borderId="1" xfId="2" applyNumberFormat="1" applyFont="1" applyBorder="1" applyAlignment="1">
      <alignment horizontal="center" vertical="center" wrapText="1"/>
    </xf>
    <xf numFmtId="0" fontId="84" fillId="0" borderId="6" xfId="6" applyFont="1" applyBorder="1" applyAlignment="1">
      <alignment horizontal="left" vertical="center" wrapText="1"/>
    </xf>
    <xf numFmtId="0" fontId="14" fillId="0" borderId="7" xfId="5" applyBorder="1" applyAlignment="1">
      <alignment horizontal="left" vertical="center" wrapText="1"/>
    </xf>
    <xf numFmtId="0" fontId="15" fillId="0" borderId="1" xfId="5" applyNumberFormat="1" applyFont="1" applyBorder="1" applyAlignment="1">
      <alignment horizontal="center" vertical="center"/>
    </xf>
    <xf numFmtId="0" fontId="41" fillId="13" borderId="61" xfId="6" applyFont="1" applyFill="1" applyBorder="1" applyAlignment="1" applyProtection="1">
      <alignment vertical="center" wrapText="1"/>
      <protection locked="0"/>
    </xf>
    <xf numFmtId="0" fontId="14" fillId="13" borderId="61" xfId="5" applyFill="1" applyBorder="1" applyAlignment="1">
      <alignment vertical="center"/>
    </xf>
    <xf numFmtId="0" fontId="83" fillId="13" borderId="5" xfId="6" applyFont="1" applyFill="1" applyBorder="1" applyAlignment="1">
      <alignment vertical="center"/>
    </xf>
    <xf numFmtId="0" fontId="14" fillId="0" borderId="5" xfId="5" applyBorder="1" applyAlignment="1">
      <alignment vertical="center"/>
    </xf>
    <xf numFmtId="0" fontId="14" fillId="0" borderId="6" xfId="5" applyBorder="1" applyAlignment="1">
      <alignment vertical="center"/>
    </xf>
    <xf numFmtId="0" fontId="84" fillId="0" borderId="7" xfId="6" applyFont="1" applyBorder="1" applyAlignment="1">
      <alignment horizontal="left" vertical="center" wrapText="1"/>
    </xf>
    <xf numFmtId="0" fontId="5" fillId="0" borderId="2" xfId="0" applyFont="1" applyBorder="1" applyAlignment="1">
      <alignment horizontal="center" vertical="center"/>
    </xf>
    <xf numFmtId="0" fontId="8" fillId="0" borderId="45" xfId="0" applyFont="1" applyBorder="1" applyAlignment="1">
      <alignment horizontal="left"/>
    </xf>
    <xf numFmtId="0" fontId="8" fillId="0" borderId="0" xfId="0" applyFont="1" applyBorder="1" applyAlignment="1">
      <alignment horizontal="left"/>
    </xf>
    <xf numFmtId="0" fontId="7" fillId="0" borderId="167" xfId="0" applyFont="1" applyBorder="1" applyAlignment="1" applyProtection="1">
      <alignment horizontal="center" vertical="center"/>
      <protection locked="0"/>
    </xf>
    <xf numFmtId="0" fontId="8" fillId="0" borderId="15" xfId="0" applyFont="1" applyBorder="1" applyAlignment="1">
      <alignment horizontal="left"/>
    </xf>
    <xf numFmtId="0" fontId="8" fillId="0" borderId="45" xfId="0" applyFont="1" applyFill="1" applyBorder="1" applyAlignment="1" applyProtection="1">
      <alignment horizontal="left"/>
    </xf>
    <xf numFmtId="0" fontId="8" fillId="0" borderId="0" xfId="0" applyFont="1" applyFill="1" applyBorder="1" applyAlignment="1" applyProtection="1">
      <alignment horizontal="left"/>
    </xf>
    <xf numFmtId="0" fontId="8" fillId="0" borderId="150" xfId="0" applyFont="1" applyFill="1" applyBorder="1" applyAlignment="1" applyProtection="1">
      <alignment horizontal="left"/>
    </xf>
    <xf numFmtId="0" fontId="8" fillId="0" borderId="7" xfId="0" applyFont="1" applyFill="1" applyBorder="1" applyAlignment="1" applyProtection="1">
      <alignment horizontal="center"/>
      <protection locked="0"/>
    </xf>
    <xf numFmtId="0" fontId="86" fillId="0" borderId="15" xfId="0" applyFont="1" applyFill="1" applyBorder="1" applyAlignment="1" applyProtection="1">
      <alignment horizontal="left"/>
    </xf>
    <xf numFmtId="0" fontId="86" fillId="0" borderId="14" xfId="0" applyFont="1" applyFill="1" applyBorder="1" applyAlignment="1" applyProtection="1">
      <alignment horizontal="left"/>
    </xf>
    <xf numFmtId="0" fontId="86" fillId="0" borderId="25" xfId="0" applyFont="1" applyFill="1" applyBorder="1" applyAlignment="1" applyProtection="1">
      <alignment horizontal="left"/>
    </xf>
    <xf numFmtId="0" fontId="87" fillId="3" borderId="7" xfId="0" applyFont="1" applyFill="1" applyBorder="1" applyAlignment="1" applyProtection="1">
      <alignment horizontal="center" vertical="center"/>
    </xf>
    <xf numFmtId="0" fontId="85" fillId="0" borderId="45" xfId="0" applyFont="1" applyFill="1" applyBorder="1" applyAlignment="1" applyProtection="1">
      <alignment horizontal="left" vertical="center"/>
    </xf>
    <xf numFmtId="0" fontId="85" fillId="0" borderId="0" xfId="0" applyFont="1" applyFill="1" applyBorder="1" applyAlignment="1" applyProtection="1">
      <alignment horizontal="left" vertical="center"/>
    </xf>
    <xf numFmtId="0" fontId="85" fillId="0" borderId="150" xfId="0" applyFont="1" applyFill="1" applyBorder="1" applyAlignment="1" applyProtection="1">
      <alignment horizontal="left" vertical="center"/>
    </xf>
    <xf numFmtId="0" fontId="85"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wrapText="1"/>
    </xf>
    <xf numFmtId="0" fontId="62" fillId="0" borderId="45"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62" fillId="0" borderId="150" xfId="0" applyFont="1" applyFill="1" applyBorder="1" applyAlignment="1" applyProtection="1">
      <alignment horizontal="center" vertical="center"/>
      <protection locked="0"/>
    </xf>
    <xf numFmtId="0" fontId="62" fillId="0" borderId="15" xfId="0" applyFont="1" applyFill="1" applyBorder="1" applyAlignment="1" applyProtection="1">
      <alignment horizontal="center" vertical="center"/>
      <protection locked="0"/>
    </xf>
    <xf numFmtId="0" fontId="62" fillId="0" borderId="14" xfId="0" applyFont="1" applyFill="1" applyBorder="1" applyAlignment="1" applyProtection="1">
      <alignment horizontal="center" vertical="center"/>
      <protection locked="0"/>
    </xf>
    <xf numFmtId="0" fontId="62" fillId="0" borderId="25" xfId="0" applyFont="1" applyFill="1" applyBorder="1" applyAlignment="1" applyProtection="1">
      <alignment horizontal="center" vertical="center"/>
      <protection locked="0"/>
    </xf>
    <xf numFmtId="0" fontId="0" fillId="0" borderId="45" xfId="0" applyBorder="1"/>
    <xf numFmtId="0" fontId="0" fillId="0" borderId="0" xfId="0" applyBorder="1"/>
    <xf numFmtId="0" fontId="85" fillId="0" borderId="0" xfId="0" applyFont="1" applyFill="1" applyBorder="1" applyAlignment="1" applyProtection="1">
      <alignment vertical="center"/>
    </xf>
    <xf numFmtId="0" fontId="0" fillId="0" borderId="45" xfId="0" applyBorder="1" applyAlignment="1">
      <alignment horizontal="left"/>
    </xf>
    <xf numFmtId="0" fontId="0" fillId="0" borderId="0" xfId="0" applyAlignment="1">
      <alignment horizontal="left"/>
    </xf>
    <xf numFmtId="0" fontId="0" fillId="0" borderId="0" xfId="0" applyBorder="1" applyAlignment="1">
      <alignment horizontal="left"/>
    </xf>
    <xf numFmtId="0" fontId="0" fillId="0" borderId="150" xfId="0" applyBorder="1" applyAlignment="1">
      <alignment horizontal="left"/>
    </xf>
  </cellXfs>
  <cellStyles count="9">
    <cellStyle name="Hyperlink" xfId="1" builtinId="8"/>
    <cellStyle name="Hyperlink 2" xfId="3"/>
    <cellStyle name="Normal" xfId="0" builtinId="0"/>
    <cellStyle name="Normal 2" xfId="2"/>
    <cellStyle name="Normal 2 2" xfId="4"/>
    <cellStyle name="Normal 2 2 2" xfId="7"/>
    <cellStyle name="Normal 3 2" xfId="6"/>
    <cellStyle name="Normal 4" xfId="5"/>
    <cellStyle name="Normal 5" xfId="8"/>
  </cellStyles>
  <dxfs count="34">
    <dxf>
      <fill>
        <patternFill>
          <bgColor rgb="FF92D050"/>
        </patternFill>
      </fill>
    </dxf>
    <dxf>
      <fill>
        <patternFill>
          <bgColor rgb="FFFE707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200" b="1" i="0" u="none" strike="noStrike" baseline="0">
                <a:solidFill>
                  <a:srgbClr val="000000"/>
                </a:solidFill>
                <a:latin typeface="+mn-lt"/>
                <a:ea typeface="Verdana"/>
                <a:cs typeface="Verdana"/>
              </a:rPr>
              <a:t>Part Operator Average</a:t>
            </a:r>
          </a:p>
          <a:p>
            <a:pPr>
              <a:defRPr sz="800" b="0" i="0" u="none" strike="noStrike" baseline="0">
                <a:solidFill>
                  <a:srgbClr val="000000"/>
                </a:solidFill>
                <a:latin typeface="Arial"/>
                <a:ea typeface="Arial"/>
                <a:cs typeface="Arial"/>
              </a:defRPr>
            </a:pPr>
            <a:r>
              <a:rPr lang="en-US" sz="1000" b="0" i="0" u="none" strike="noStrike" baseline="0">
                <a:solidFill>
                  <a:sysClr val="windowText" lastClr="000000"/>
                </a:solidFill>
                <a:latin typeface="+mn-lt"/>
                <a:ea typeface="Verdana"/>
                <a:cs typeface="Verdana"/>
              </a:rPr>
              <a:t>Most part averages should be outside the control limits</a:t>
            </a:r>
          </a:p>
        </c:rich>
      </c:tx>
      <c:layout>
        <c:manualLayout>
          <c:xMode val="edge"/>
          <c:yMode val="edge"/>
          <c:x val="0.23494158075601373"/>
          <c:y val="1.8780614206663656E-2"/>
        </c:manualLayout>
      </c:layout>
      <c:overlay val="0"/>
      <c:spPr>
        <a:noFill/>
        <a:ln w="25400">
          <a:noFill/>
        </a:ln>
      </c:spPr>
    </c:title>
    <c:autoTitleDeleted val="0"/>
    <c:plotArea>
      <c:layout>
        <c:manualLayout>
          <c:layoutTarget val="inner"/>
          <c:xMode val="edge"/>
          <c:yMode val="edge"/>
          <c:x val="0.15991902834008098"/>
          <c:y val="0.16666700156531628"/>
          <c:w val="0.80971659919028338"/>
          <c:h val="0.73251175996608142"/>
        </c:manualLayout>
      </c:layout>
      <c:lineChart>
        <c:grouping val="standard"/>
        <c:varyColors val="0"/>
        <c:ser>
          <c:idx val="0"/>
          <c:order val="0"/>
          <c:tx>
            <c:v>UCLx</c:v>
          </c:tx>
          <c:marker>
            <c:symbol val="none"/>
          </c:marker>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0-2E50-4B0B-85FA-9FCDABFC62C4}"/>
            </c:ext>
          </c:extLst>
        </c:ser>
        <c:ser>
          <c:idx val="1"/>
          <c:order val="1"/>
          <c:tx>
            <c:v>LCLx</c:v>
          </c:tx>
          <c:marker>
            <c:symbol val="none"/>
          </c:marker>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1-2E50-4B0B-85FA-9FCDABFC62C4}"/>
            </c:ext>
          </c:extLst>
        </c:ser>
        <c:ser>
          <c:idx val="2"/>
          <c:order val="2"/>
          <c:tx>
            <c:v>Bar-X</c:v>
          </c:tx>
          <c:marker>
            <c:symbol val="none"/>
          </c:marker>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2-2E50-4B0B-85FA-9FCDABFC62C4}"/>
            </c:ext>
          </c:extLst>
        </c:ser>
        <c:ser>
          <c:idx val="3"/>
          <c:order val="3"/>
          <c:tx>
            <c:v>Op1 X</c:v>
          </c:tx>
          <c:marker>
            <c:symbol val="none"/>
          </c:marker>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3-2E50-4B0B-85FA-9FCDABFC62C4}"/>
            </c:ext>
          </c:extLst>
        </c:ser>
        <c:ser>
          <c:idx val="4"/>
          <c:order val="4"/>
          <c:tx>
            <c:v>Op2 X</c:v>
          </c:tx>
          <c:marker>
            <c:symbol val="none"/>
          </c:marker>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4-2E50-4B0B-85FA-9FCDABFC62C4}"/>
            </c:ext>
          </c:extLst>
        </c:ser>
        <c:ser>
          <c:idx val="5"/>
          <c:order val="5"/>
          <c:tx>
            <c:v>Op3 X</c:v>
          </c:tx>
          <c:marker>
            <c:symbol val="none"/>
          </c:marker>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5-2E50-4B0B-85FA-9FCDABFC62C4}"/>
            </c:ext>
          </c:extLst>
        </c:ser>
        <c:dLbls>
          <c:showLegendKey val="0"/>
          <c:showVal val="0"/>
          <c:showCatName val="0"/>
          <c:showSerName val="0"/>
          <c:showPercent val="0"/>
          <c:showBubbleSize val="0"/>
        </c:dLbls>
        <c:smooth val="0"/>
        <c:axId val="543791008"/>
        <c:axId val="543796496"/>
      </c:lineChart>
      <c:catAx>
        <c:axId val="543791008"/>
        <c:scaling>
          <c:orientation val="minMax"/>
        </c:scaling>
        <c:delete val="0"/>
        <c:axPos val="t"/>
        <c:majorGridlines>
          <c:spPr>
            <a:ln w="3175">
              <a:solidFill>
                <a:srgbClr val="808080"/>
              </a:solidFill>
              <a:prstDash val="sysDash"/>
            </a:ln>
          </c:spPr>
        </c:majorGridlines>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Verdana"/>
                <a:cs typeface="Verdana"/>
              </a:defRPr>
            </a:pPr>
            <a:endParaRPr lang="en-US"/>
          </a:p>
        </c:txPr>
        <c:crossAx val="543796496"/>
        <c:crosses val="max"/>
        <c:auto val="1"/>
        <c:lblAlgn val="ctr"/>
        <c:lblOffset val="100"/>
        <c:tickLblSkip val="1"/>
        <c:tickMarkSkip val="1"/>
        <c:noMultiLvlLbl val="0"/>
      </c:catAx>
      <c:valAx>
        <c:axId val="543796496"/>
        <c:scaling>
          <c:orientation val="minMax"/>
        </c:scaling>
        <c:delete val="0"/>
        <c:axPos val="l"/>
        <c:majorGridlines>
          <c:spPr>
            <a:ln w="3175">
              <a:solidFill>
                <a:srgbClr val="969696"/>
              </a:solidFill>
              <a:prstDash val="sysDash"/>
            </a:ln>
          </c:spPr>
        </c:majorGridlines>
        <c:title>
          <c:tx>
            <c:rich>
              <a:bodyPr/>
              <a:lstStyle/>
              <a:p>
                <a:pPr>
                  <a:defRPr sz="1200" b="1" i="0" u="none" strike="noStrike" baseline="0">
                    <a:solidFill>
                      <a:srgbClr val="000000"/>
                    </a:solidFill>
                    <a:latin typeface="+mn-lt"/>
                    <a:ea typeface="Verdana"/>
                    <a:cs typeface="Verdana"/>
                  </a:defRPr>
                </a:pPr>
                <a:r>
                  <a:rPr lang="en-US">
                    <a:latin typeface="+mn-lt"/>
                  </a:rPr>
                  <a:t>Operator X Values</a:t>
                </a:r>
              </a:p>
            </c:rich>
          </c:tx>
          <c:layout>
            <c:manualLayout>
              <c:xMode val="edge"/>
              <c:yMode val="edge"/>
              <c:x val="1.0121457489878543E-2"/>
              <c:y val="0.33950682090664591"/>
            </c:manualLayout>
          </c:layout>
          <c:overlay val="0"/>
          <c:spPr>
            <a:noFill/>
            <a:ln w="25400">
              <a:noFill/>
            </a:ln>
          </c:spPr>
        </c:title>
        <c:numFmt formatCode="0.0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Arial"/>
                <a:cs typeface="Arial"/>
              </a:defRPr>
            </a:pPr>
            <a:endParaRPr lang="en-US"/>
          </a:p>
        </c:txPr>
        <c:crossAx val="543791008"/>
        <c:crosses val="autoZero"/>
        <c:crossBetween val="between"/>
      </c:valAx>
      <c:spPr>
        <a:solidFill>
          <a:srgbClr val="FFFFFF"/>
        </a:solidFill>
        <a:ln w="12700">
          <a:solidFill>
            <a:srgbClr val="000000"/>
          </a:solidFill>
          <a:prstDash val="solid"/>
        </a:ln>
      </c:spPr>
    </c:plotArea>
    <c:legend>
      <c:legendPos val="b"/>
      <c:layout>
        <c:manualLayout>
          <c:xMode val="edge"/>
          <c:yMode val="edge"/>
          <c:x val="0.19433198380566802"/>
          <c:y val="0.94444638864586372"/>
          <c:w val="0.74089068825910931"/>
          <c:h val="4.5267489711934172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chemeClr val="bg1">
          <a:lumMod val="65000"/>
        </a:schemeClr>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mn-lt"/>
                <a:ea typeface="Verdana"/>
                <a:cs typeface="Verdana"/>
              </a:defRPr>
            </a:pPr>
            <a:r>
              <a:rPr lang="en-US" sz="1200">
                <a:latin typeface="+mn-lt"/>
              </a:rPr>
              <a:t>Repeatability Range (All Operators)</a:t>
            </a:r>
          </a:p>
        </c:rich>
      </c:tx>
      <c:layout>
        <c:manualLayout>
          <c:xMode val="edge"/>
          <c:yMode val="edge"/>
          <c:x val="0.25720207813529478"/>
          <c:y val="3.0800821355236138E-2"/>
        </c:manualLayout>
      </c:layout>
      <c:overlay val="0"/>
      <c:spPr>
        <a:noFill/>
        <a:ln w="25400">
          <a:noFill/>
        </a:ln>
      </c:spPr>
    </c:title>
    <c:autoTitleDeleted val="0"/>
    <c:plotArea>
      <c:layout>
        <c:manualLayout>
          <c:layoutTarget val="inner"/>
          <c:xMode val="edge"/>
          <c:yMode val="edge"/>
          <c:x val="0.18346656035084222"/>
          <c:y val="0.14784403541913949"/>
          <c:w val="0.77572172333486722"/>
          <c:h val="0.66324501817270332"/>
        </c:manualLayout>
      </c:layout>
      <c:lineChart>
        <c:grouping val="standard"/>
        <c:varyColors val="0"/>
        <c:ser>
          <c:idx val="0"/>
          <c:order val="0"/>
          <c:tx>
            <c:v>UCLx</c:v>
          </c:tx>
          <c:marker>
            <c:symbol val="none"/>
          </c:marker>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0-E08A-4B27-BC73-F67B13A39BC1}"/>
            </c:ext>
          </c:extLst>
        </c:ser>
        <c:ser>
          <c:idx val="2"/>
          <c:order val="2"/>
          <c:tx>
            <c:v>Op1 Range</c:v>
          </c:tx>
          <c:marker>
            <c:symbol val="none"/>
          </c:marker>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1-E08A-4B27-BC73-F67B13A39BC1}"/>
            </c:ext>
          </c:extLst>
        </c:ser>
        <c:ser>
          <c:idx val="3"/>
          <c:order val="3"/>
          <c:tx>
            <c:v>Op2 Range</c:v>
          </c:tx>
          <c:marker>
            <c:symbol val="none"/>
          </c:marker>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2-E08A-4B27-BC73-F67B13A39BC1}"/>
            </c:ext>
          </c:extLst>
        </c:ser>
        <c:ser>
          <c:idx val="4"/>
          <c:order val="4"/>
          <c:tx>
            <c:v>Op3 Range</c:v>
          </c:tx>
          <c:marker>
            <c:symbol val="none"/>
          </c:marker>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3-E08A-4B27-BC73-F67B13A39BC1}"/>
            </c:ext>
          </c:extLst>
        </c:ser>
        <c:dLbls>
          <c:showLegendKey val="0"/>
          <c:showVal val="0"/>
          <c:showCatName val="0"/>
          <c:showSerName val="0"/>
          <c:showPercent val="0"/>
          <c:showBubbleSize val="0"/>
        </c:dLbls>
        <c:smooth val="0"/>
        <c:axId val="543798064"/>
        <c:axId val="543794144"/>
        <c:extLst xmlns:c16r2="http://schemas.microsoft.com/office/drawing/2015/06/chart">
          <c:ext xmlns:c15="http://schemas.microsoft.com/office/drawing/2012/chart" uri="{02D57815-91ED-43cb-92C2-25804820EDAC}">
            <c15:filteredLineSeries>
              <c15:ser>
                <c:idx val="1"/>
                <c:order val="1"/>
                <c:tx>
                  <c:v>Bar-X</c:v>
                </c:tx>
                <c:marker>
                  <c:symbol val="none"/>
                </c:marker>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6r2="http://schemas.microsoft.com/office/drawing/2015/06/chart">
                  <c:ext xmlns:c16="http://schemas.microsoft.com/office/drawing/2014/chart" uri="{C3380CC4-5D6E-409C-BE32-E72D297353CC}">
                    <c16:uniqueId val="{00000004-E08A-4B27-BC73-F67B13A39BC1}"/>
                  </c:ext>
                </c:extLst>
              </c15:ser>
            </c15:filteredLineSeries>
          </c:ext>
        </c:extLst>
      </c:lineChart>
      <c:catAx>
        <c:axId val="543798064"/>
        <c:scaling>
          <c:orientation val="minMax"/>
        </c:scaling>
        <c:delete val="0"/>
        <c:axPos val="b"/>
        <c:majorGridlines>
          <c:spPr>
            <a:ln w="3175">
              <a:solidFill>
                <a:srgbClr val="969696"/>
              </a:solidFill>
              <a:prstDash val="sysDash"/>
            </a:ln>
          </c:spPr>
        </c:majorGridlines>
        <c:title>
          <c:tx>
            <c:rich>
              <a:bodyPr/>
              <a:lstStyle/>
              <a:p>
                <a:pPr>
                  <a:defRPr sz="1200" b="1" i="0" u="none" strike="noStrike" baseline="0">
                    <a:solidFill>
                      <a:srgbClr val="000000"/>
                    </a:solidFill>
                    <a:latin typeface="+mn-lt"/>
                    <a:ea typeface="Verdana"/>
                    <a:cs typeface="Verdana"/>
                  </a:defRPr>
                </a:pPr>
                <a:r>
                  <a:rPr lang="en-US">
                    <a:latin typeface="+mn-lt"/>
                  </a:rPr>
                  <a:t>Sample Number</a:t>
                </a:r>
              </a:p>
            </c:rich>
          </c:tx>
          <c:layout>
            <c:manualLayout>
              <c:xMode val="edge"/>
              <c:yMode val="edge"/>
              <c:x val="0.45098286764787315"/>
              <c:y val="0.8721326713141748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Verdana"/>
                <a:cs typeface="Verdana"/>
              </a:defRPr>
            </a:pPr>
            <a:endParaRPr lang="en-US"/>
          </a:p>
        </c:txPr>
        <c:crossAx val="543794144"/>
        <c:crosses val="autoZero"/>
        <c:auto val="1"/>
        <c:lblAlgn val="ctr"/>
        <c:lblOffset val="100"/>
        <c:tickLblSkip val="1"/>
        <c:tickMarkSkip val="1"/>
        <c:noMultiLvlLbl val="0"/>
      </c:catAx>
      <c:valAx>
        <c:axId val="543794144"/>
        <c:scaling>
          <c:orientation val="minMax"/>
        </c:scaling>
        <c:delete val="0"/>
        <c:axPos val="l"/>
        <c:majorGridlines>
          <c:spPr>
            <a:ln w="3175">
              <a:solidFill>
                <a:srgbClr val="969696"/>
              </a:solidFill>
              <a:prstDash val="sysDash"/>
            </a:ln>
          </c:spPr>
        </c:majorGridlines>
        <c:title>
          <c:tx>
            <c:rich>
              <a:bodyPr/>
              <a:lstStyle/>
              <a:p>
                <a:pPr>
                  <a:defRPr sz="1200" b="1" i="0" u="none" strike="noStrike" baseline="0">
                    <a:solidFill>
                      <a:srgbClr val="000000"/>
                    </a:solidFill>
                    <a:latin typeface="+mn-lt"/>
                    <a:ea typeface="Verdana"/>
                    <a:cs typeface="Verdana"/>
                  </a:defRPr>
                </a:pPr>
                <a:r>
                  <a:rPr lang="en-US">
                    <a:latin typeface="+mn-lt"/>
                  </a:rPr>
                  <a:t>Bar R</a:t>
                </a:r>
              </a:p>
            </c:rich>
          </c:tx>
          <c:layout>
            <c:manualLayout>
              <c:xMode val="edge"/>
              <c:yMode val="edge"/>
              <c:x val="3.292181069958848E-2"/>
              <c:y val="0.42299837776951388"/>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Verdana"/>
                <a:cs typeface="Verdana"/>
              </a:defRPr>
            </a:pPr>
            <a:endParaRPr lang="en-US"/>
          </a:p>
        </c:txPr>
        <c:crossAx val="543798064"/>
        <c:crosses val="autoZero"/>
        <c:crossBetween val="between"/>
      </c:valAx>
      <c:spPr>
        <a:solidFill>
          <a:srgbClr val="FFFFFF"/>
        </a:solidFill>
        <a:ln w="12700">
          <a:solidFill>
            <a:srgbClr val="000000"/>
          </a:solidFill>
          <a:prstDash val="solid"/>
        </a:ln>
      </c:spPr>
    </c:plotArea>
    <c:legend>
      <c:legendPos val="b"/>
      <c:layout>
        <c:manualLayout>
          <c:xMode val="edge"/>
          <c:yMode val="edge"/>
          <c:x val="0.16255187237397795"/>
          <c:y val="0.94455938387578342"/>
          <c:w val="0.77983690310316145"/>
          <c:h val="4.5174537987679675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chemeClr val="bg1">
          <a:lumMod val="65000"/>
        </a:schemeClr>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12.xml.rels><?xml version="1.0" encoding="UTF-8" standalone="yes"?>
<Relationships xmlns="http://schemas.openxmlformats.org/package/2006/relationships"><Relationship Id="rId3" Type="http://schemas.openxmlformats.org/officeDocument/2006/relationships/hyperlink" Target="#'PPAP Plan'!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PPAP Plan'!A1"/><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Submission Checklist'!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PAP Plan'!A1"/></Relationships>
</file>

<file path=xl/drawings/drawing1.xml><?xml version="1.0" encoding="utf-8"?>
<xdr:wsDr xmlns:xdr="http://schemas.openxmlformats.org/drawingml/2006/spreadsheetDrawing" xmlns:a="http://schemas.openxmlformats.org/drawingml/2006/main">
  <xdr:twoCellAnchor editAs="oneCell">
    <xdr:from>
      <xdr:col>3</xdr:col>
      <xdr:colOff>50241</xdr:colOff>
      <xdr:row>0</xdr:row>
      <xdr:rowOff>75362</xdr:rowOff>
    </xdr:from>
    <xdr:to>
      <xdr:col>8</xdr:col>
      <xdr:colOff>49571</xdr:colOff>
      <xdr:row>1</xdr:row>
      <xdr:rowOff>133978</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0615" y="75362"/>
          <a:ext cx="1380978" cy="2595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1400175</xdr:colOff>
      <xdr:row>0</xdr:row>
      <xdr:rowOff>85725</xdr:rowOff>
    </xdr:from>
    <xdr:to>
      <xdr:col>19</xdr:col>
      <xdr:colOff>171450</xdr:colOff>
      <xdr:row>0</xdr:row>
      <xdr:rowOff>447674</xdr:rowOff>
    </xdr:to>
    <xdr:sp macro="" textlink="">
      <xdr:nvSpPr>
        <xdr:cNvPr id="4" name="Rectangle à coins arrondis 1">
          <a:hlinkClick xmlns:r="http://schemas.openxmlformats.org/officeDocument/2006/relationships" r:id="rId1"/>
          <a:extLst>
            <a:ext uri="{FF2B5EF4-FFF2-40B4-BE49-F238E27FC236}">
              <a16:creationId xmlns:a16="http://schemas.microsoft.com/office/drawing/2014/main" xmlns="" id="{00000000-0008-0000-0900-000004000000}"/>
            </a:ext>
          </a:extLst>
        </xdr:cNvPr>
        <xdr:cNvSpPr/>
      </xdr:nvSpPr>
      <xdr:spPr bwMode="auto">
        <a:xfrm>
          <a:off x="17242155" y="85725"/>
          <a:ext cx="859155" cy="36194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198120</xdr:colOff>
      <xdr:row>0</xdr:row>
      <xdr:rowOff>259080</xdr:rowOff>
    </xdr:from>
    <xdr:to>
      <xdr:col>1</xdr:col>
      <xdr:colOff>1335258</xdr:colOff>
      <xdr:row>0</xdr:row>
      <xdr:rowOff>518663</xdr:rowOff>
    </xdr:to>
    <xdr:pic>
      <xdr:nvPicPr>
        <xdr:cNvPr id="7" name="Picture 6">
          <a:extLst>
            <a:ext uri="{FF2B5EF4-FFF2-40B4-BE49-F238E27FC236}">
              <a16:creationId xmlns:a16="http://schemas.microsoft.com/office/drawing/2014/main" xmlns="" id="{00000000-0008-0000-09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8120" y="259080"/>
          <a:ext cx="1380978" cy="2595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2343150</xdr:colOff>
      <xdr:row>0</xdr:row>
      <xdr:rowOff>85725</xdr:rowOff>
    </xdr:from>
    <xdr:to>
      <xdr:col>12</xdr:col>
      <xdr:colOff>3276600</xdr:colOff>
      <xdr:row>0</xdr:row>
      <xdr:rowOff>447674</xdr:rowOff>
    </xdr:to>
    <xdr:sp macro="" textlink="">
      <xdr:nvSpPr>
        <xdr:cNvPr id="4" name="Rectangle à coins arrondis 1">
          <a:hlinkClick xmlns:r="http://schemas.openxmlformats.org/officeDocument/2006/relationships" r:id="rId1"/>
          <a:extLst>
            <a:ext uri="{FF2B5EF4-FFF2-40B4-BE49-F238E27FC236}">
              <a16:creationId xmlns:a16="http://schemas.microsoft.com/office/drawing/2014/main" xmlns="" id="{00000000-0008-0000-0A00-000004000000}"/>
            </a:ext>
          </a:extLst>
        </xdr:cNvPr>
        <xdr:cNvSpPr/>
      </xdr:nvSpPr>
      <xdr:spPr bwMode="auto">
        <a:xfrm>
          <a:off x="13536930" y="85725"/>
          <a:ext cx="933450" cy="35432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137160</xdr:colOff>
      <xdr:row>0</xdr:row>
      <xdr:rowOff>182880</xdr:rowOff>
    </xdr:from>
    <xdr:to>
      <xdr:col>2</xdr:col>
      <xdr:colOff>192258</xdr:colOff>
      <xdr:row>1</xdr:row>
      <xdr:rowOff>503</xdr:rowOff>
    </xdr:to>
    <xdr:pic>
      <xdr:nvPicPr>
        <xdr:cNvPr id="6" name="Picture 5">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160" y="182880"/>
          <a:ext cx="1380978" cy="2595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19050</xdr:colOff>
      <xdr:row>19</xdr:row>
      <xdr:rowOff>19050</xdr:rowOff>
    </xdr:from>
    <xdr:to>
      <xdr:col>45</xdr:col>
      <xdr:colOff>66675</xdr:colOff>
      <xdr:row>42</xdr:row>
      <xdr:rowOff>123825</xdr:rowOff>
    </xdr:to>
    <xdr:graphicFrame macro="">
      <xdr:nvGraphicFramePr>
        <xdr:cNvPr id="2" name="Chart 5">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66675</xdr:colOff>
      <xdr:row>19</xdr:row>
      <xdr:rowOff>19050</xdr:rowOff>
    </xdr:from>
    <xdr:to>
      <xdr:col>65</xdr:col>
      <xdr:colOff>0</xdr:colOff>
      <xdr:row>42</xdr:row>
      <xdr:rowOff>95250</xdr:rowOff>
    </xdr:to>
    <xdr:graphicFrame macro="">
      <xdr:nvGraphicFramePr>
        <xdr:cNvPr id="3" name="Chart 6">
          <a:extLst>
            <a:ext uri="{FF2B5EF4-FFF2-40B4-BE49-F238E27FC236}">
              <a16:creationId xmlns:a16="http://schemas.microsoft.com/office/drawing/2014/main" xmlns=""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15240</xdr:colOff>
      <xdr:row>0</xdr:row>
      <xdr:rowOff>7620</xdr:rowOff>
    </xdr:from>
    <xdr:to>
      <xdr:col>65</xdr:col>
      <xdr:colOff>95250</xdr:colOff>
      <xdr:row>1</xdr:row>
      <xdr:rowOff>179069</xdr:rowOff>
    </xdr:to>
    <xdr:sp macro="" textlink="">
      <xdr:nvSpPr>
        <xdr:cNvPr id="5" name="Rectangle à coins arrondis 1">
          <a:hlinkClick xmlns:r="http://schemas.openxmlformats.org/officeDocument/2006/relationships" r:id="rId3"/>
          <a:extLst>
            <a:ext uri="{FF2B5EF4-FFF2-40B4-BE49-F238E27FC236}">
              <a16:creationId xmlns:a16="http://schemas.microsoft.com/office/drawing/2014/main" xmlns="" id="{00000000-0008-0000-0B00-000005000000}"/>
            </a:ext>
          </a:extLst>
        </xdr:cNvPr>
        <xdr:cNvSpPr/>
      </xdr:nvSpPr>
      <xdr:spPr bwMode="auto">
        <a:xfrm>
          <a:off x="13030200" y="7620"/>
          <a:ext cx="933450" cy="35432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121920</xdr:colOff>
      <xdr:row>0</xdr:row>
      <xdr:rowOff>68580</xdr:rowOff>
    </xdr:from>
    <xdr:to>
      <xdr:col>7</xdr:col>
      <xdr:colOff>9378</xdr:colOff>
      <xdr:row>1</xdr:row>
      <xdr:rowOff>145283</xdr:rowOff>
    </xdr:to>
    <xdr:pic>
      <xdr:nvPicPr>
        <xdr:cNvPr id="6" name="Picture 5">
          <a:extLst>
            <a:ext uri="{FF2B5EF4-FFF2-40B4-BE49-F238E27FC236}">
              <a16:creationId xmlns:a16="http://schemas.microsoft.com/office/drawing/2014/main" xmlns="" id="{00000000-0008-0000-0B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1920" y="68580"/>
          <a:ext cx="1380978" cy="2595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876300</xdr:colOff>
      <xdr:row>0</xdr:row>
      <xdr:rowOff>15240</xdr:rowOff>
    </xdr:from>
    <xdr:to>
      <xdr:col>20</xdr:col>
      <xdr:colOff>41910</xdr:colOff>
      <xdr:row>1</xdr:row>
      <xdr:rowOff>186689</xdr:rowOff>
    </xdr:to>
    <xdr:sp macro="" textlink="">
      <xdr:nvSpPr>
        <xdr:cNvPr id="3" name="Rectangle à coins arrondis 1">
          <a:hlinkClick xmlns:r="http://schemas.openxmlformats.org/officeDocument/2006/relationships" r:id="rId1"/>
          <a:extLst>
            <a:ext uri="{FF2B5EF4-FFF2-40B4-BE49-F238E27FC236}">
              <a16:creationId xmlns:a16="http://schemas.microsoft.com/office/drawing/2014/main" xmlns="" id="{00000000-0008-0000-0C00-000003000000}"/>
            </a:ext>
          </a:extLst>
        </xdr:cNvPr>
        <xdr:cNvSpPr/>
      </xdr:nvSpPr>
      <xdr:spPr bwMode="auto">
        <a:xfrm>
          <a:off x="13296900" y="15240"/>
          <a:ext cx="933450" cy="35432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160020</xdr:colOff>
      <xdr:row>0</xdr:row>
      <xdr:rowOff>45720</xdr:rowOff>
    </xdr:from>
    <xdr:to>
      <xdr:col>2</xdr:col>
      <xdr:colOff>885678</xdr:colOff>
      <xdr:row>1</xdr:row>
      <xdr:rowOff>122423</xdr:rowOff>
    </xdr:to>
    <xdr:pic>
      <xdr:nvPicPr>
        <xdr:cNvPr id="4" name="Picture 3">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020" y="45720"/>
          <a:ext cx="1380978" cy="2595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243840</xdr:colOff>
      <xdr:row>0</xdr:row>
      <xdr:rowOff>219075</xdr:rowOff>
    </xdr:from>
    <xdr:to>
      <xdr:col>15</xdr:col>
      <xdr:colOff>3810</xdr:colOff>
      <xdr:row>2</xdr:row>
      <xdr:rowOff>97154</xdr:rowOff>
    </xdr:to>
    <xdr:sp macro="" textlink="">
      <xdr:nvSpPr>
        <xdr:cNvPr id="4" name="Rectangle à coins arrondis 1">
          <a:hlinkClick xmlns:r="http://schemas.openxmlformats.org/officeDocument/2006/relationships" r:id="rId1"/>
          <a:extLst>
            <a:ext uri="{FF2B5EF4-FFF2-40B4-BE49-F238E27FC236}">
              <a16:creationId xmlns:a16="http://schemas.microsoft.com/office/drawing/2014/main" xmlns="" id="{00000000-0008-0000-0D00-000004000000}"/>
            </a:ext>
          </a:extLst>
        </xdr:cNvPr>
        <xdr:cNvSpPr/>
      </xdr:nvSpPr>
      <xdr:spPr bwMode="auto">
        <a:xfrm>
          <a:off x="6393180" y="219075"/>
          <a:ext cx="956310" cy="35813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167640</xdr:colOff>
      <xdr:row>0</xdr:row>
      <xdr:rowOff>236220</xdr:rowOff>
    </xdr:from>
    <xdr:to>
      <xdr:col>3</xdr:col>
      <xdr:colOff>116058</xdr:colOff>
      <xdr:row>2</xdr:row>
      <xdr:rowOff>15743</xdr:rowOff>
    </xdr:to>
    <xdr:pic>
      <xdr:nvPicPr>
        <xdr:cNvPr id="6" name="Picture 5">
          <a:extLst>
            <a:ext uri="{FF2B5EF4-FFF2-40B4-BE49-F238E27FC236}">
              <a16:creationId xmlns:a16="http://schemas.microsoft.com/office/drawing/2014/main" xmlns="" id="{00000000-0008-0000-0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7640" y="236220"/>
          <a:ext cx="1380978" cy="25958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2</xdr:col>
      <xdr:colOff>1095375</xdr:colOff>
      <xdr:row>5</xdr:row>
      <xdr:rowOff>0</xdr:rowOff>
    </xdr:from>
    <xdr:ext cx="0" cy="219075"/>
    <xdr:pic>
      <xdr:nvPicPr>
        <xdr:cNvPr id="2" name="Picture 36">
          <a:extLst>
            <a:ext uri="{FF2B5EF4-FFF2-40B4-BE49-F238E27FC236}">
              <a16:creationId xmlns:a16="http://schemas.microsoft.com/office/drawing/2014/main" xmlns="" id="{00000000-0008-0000-0E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50895" y="1371600"/>
          <a:ext cx="0" cy="219075"/>
        </a:xfrm>
        <a:prstGeom prst="rect">
          <a:avLst/>
        </a:prstGeom>
        <a:solidFill>
          <a:srgbClr val="FFFFFF"/>
        </a:solidFill>
        <a:ln w="1">
          <a:noFill/>
          <a:miter lim="800000"/>
          <a:headEnd/>
          <a:tailEnd/>
        </a:ln>
      </xdr:spPr>
    </xdr:pic>
    <xdr:clientData/>
  </xdr:oneCellAnchor>
  <xdr:twoCellAnchor>
    <xdr:from>
      <xdr:col>16</xdr:col>
      <xdr:colOff>695212</xdr:colOff>
      <xdr:row>0</xdr:row>
      <xdr:rowOff>85165</xdr:rowOff>
    </xdr:from>
    <xdr:to>
      <xdr:col>17</xdr:col>
      <xdr:colOff>642545</xdr:colOff>
      <xdr:row>0</xdr:row>
      <xdr:rowOff>529141</xdr:rowOff>
    </xdr:to>
    <xdr:sp macro="" textlink="">
      <xdr:nvSpPr>
        <xdr:cNvPr id="3" name="Rectangle à coins arrondis 2">
          <a:hlinkClick xmlns:r="http://schemas.openxmlformats.org/officeDocument/2006/relationships" r:id="rId2"/>
          <a:extLst>
            <a:ext uri="{FF2B5EF4-FFF2-40B4-BE49-F238E27FC236}">
              <a16:creationId xmlns:a16="http://schemas.microsoft.com/office/drawing/2014/main" xmlns="" id="{00000000-0008-0000-0E00-000003000000}"/>
            </a:ext>
          </a:extLst>
        </xdr:cNvPr>
        <xdr:cNvSpPr/>
      </xdr:nvSpPr>
      <xdr:spPr bwMode="auto">
        <a:xfrm>
          <a:off x="18183112" y="85165"/>
          <a:ext cx="968413" cy="443976"/>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oneCellAnchor>
    <xdr:from>
      <xdr:col>2</xdr:col>
      <xdr:colOff>1095375</xdr:colOff>
      <xdr:row>5</xdr:row>
      <xdr:rowOff>0</xdr:rowOff>
    </xdr:from>
    <xdr:ext cx="0" cy="219075"/>
    <xdr:pic>
      <xdr:nvPicPr>
        <xdr:cNvPr id="5" name="Picture 36">
          <a:extLst>
            <a:ext uri="{FF2B5EF4-FFF2-40B4-BE49-F238E27FC236}">
              <a16:creationId xmlns:a16="http://schemas.microsoft.com/office/drawing/2014/main" xmlns="" id="{00000000-0008-0000-0E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50895" y="1371600"/>
          <a:ext cx="0" cy="219075"/>
        </a:xfrm>
        <a:prstGeom prst="rect">
          <a:avLst/>
        </a:prstGeom>
        <a:solidFill>
          <a:srgbClr val="FFFFFF"/>
        </a:solidFill>
        <a:ln w="1">
          <a:noFill/>
          <a:miter lim="800000"/>
          <a:headEnd/>
          <a:tailEnd/>
        </a:ln>
      </xdr:spPr>
    </xdr:pic>
    <xdr:clientData/>
  </xdr:oneCellAnchor>
  <xdr:twoCellAnchor editAs="oneCell">
    <xdr:from>
      <xdr:col>0</xdr:col>
      <xdr:colOff>160020</xdr:colOff>
      <xdr:row>0</xdr:row>
      <xdr:rowOff>205740</xdr:rowOff>
    </xdr:from>
    <xdr:to>
      <xdr:col>1</xdr:col>
      <xdr:colOff>824718</xdr:colOff>
      <xdr:row>0</xdr:row>
      <xdr:rowOff>465323</xdr:rowOff>
    </xdr:to>
    <xdr:pic>
      <xdr:nvPicPr>
        <xdr:cNvPr id="6" name="Picture 5">
          <a:extLst>
            <a:ext uri="{FF2B5EF4-FFF2-40B4-BE49-F238E27FC236}">
              <a16:creationId xmlns:a16="http://schemas.microsoft.com/office/drawing/2014/main" xmlns="" id="{00000000-0008-0000-0E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020" y="205740"/>
          <a:ext cx="1380978" cy="2595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121920</xdr:colOff>
      <xdr:row>7</xdr:row>
      <xdr:rowOff>91441</xdr:rowOff>
    </xdr:from>
    <xdr:to>
      <xdr:col>8</xdr:col>
      <xdr:colOff>312420</xdr:colOff>
      <xdr:row>8</xdr:row>
      <xdr:rowOff>137160</xdr:rowOff>
    </xdr:to>
    <xdr:grpSp>
      <xdr:nvGrpSpPr>
        <xdr:cNvPr id="2" name="Groupe 1">
          <a:extLst>
            <a:ext uri="{FF2B5EF4-FFF2-40B4-BE49-F238E27FC236}">
              <a16:creationId xmlns:a16="http://schemas.microsoft.com/office/drawing/2014/main" xmlns="" id="{00000000-0008-0000-0F00-000002000000}"/>
            </a:ext>
          </a:extLst>
        </xdr:cNvPr>
        <xdr:cNvGrpSpPr/>
      </xdr:nvGrpSpPr>
      <xdr:grpSpPr>
        <a:xfrm>
          <a:off x="6589395" y="1682116"/>
          <a:ext cx="190500" cy="236219"/>
          <a:chOff x="5350669" y="4586288"/>
          <a:chExt cx="142875" cy="152400"/>
        </a:xfrm>
      </xdr:grpSpPr>
      <xdr:sp macro="" textlink="">
        <xdr:nvSpPr>
          <xdr:cNvPr id="3" name="Triangle isocèle 2">
            <a:extLst>
              <a:ext uri="{FF2B5EF4-FFF2-40B4-BE49-F238E27FC236}">
                <a16:creationId xmlns:a16="http://schemas.microsoft.com/office/drawing/2014/main" xmlns="" id="{00000000-0008-0000-0F00-000003000000}"/>
              </a:ext>
            </a:extLst>
          </xdr:cNvPr>
          <xdr:cNvSpPr/>
        </xdr:nvSpPr>
        <xdr:spPr bwMode="auto">
          <a:xfrm>
            <a:off x="5350669" y="4586288"/>
            <a:ext cx="142875" cy="152400"/>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fr-CA" sz="1100"/>
          </a:p>
        </xdr:txBody>
      </xdr:sp>
      <xdr:sp macro="" textlink="">
        <xdr:nvSpPr>
          <xdr:cNvPr id="4" name="Ellipse 3">
            <a:extLst>
              <a:ext uri="{FF2B5EF4-FFF2-40B4-BE49-F238E27FC236}">
                <a16:creationId xmlns:a16="http://schemas.microsoft.com/office/drawing/2014/main" xmlns="" id="{00000000-0008-0000-0F00-000004000000}"/>
              </a:ext>
            </a:extLst>
          </xdr:cNvPr>
          <xdr:cNvSpPr/>
        </xdr:nvSpPr>
        <xdr:spPr bwMode="auto">
          <a:xfrm>
            <a:off x="5387578" y="4647010"/>
            <a:ext cx="76200" cy="8572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fr-CA" sz="1100"/>
          </a:p>
        </xdr:txBody>
      </xdr:sp>
    </xdr:grpSp>
    <xdr:clientData/>
  </xdr:twoCellAnchor>
  <xdr:twoCellAnchor>
    <xdr:from>
      <xdr:col>9</xdr:col>
      <xdr:colOff>171450</xdr:colOff>
      <xdr:row>1</xdr:row>
      <xdr:rowOff>76200</xdr:rowOff>
    </xdr:from>
    <xdr:to>
      <xdr:col>10</xdr:col>
      <xdr:colOff>361950</xdr:colOff>
      <xdr:row>2</xdr:row>
      <xdr:rowOff>104774</xdr:rowOff>
    </xdr:to>
    <xdr:sp macro="" textlink="">
      <xdr:nvSpPr>
        <xdr:cNvPr id="5" name="Rectangle à coins arrondis 4">
          <a:hlinkClick xmlns:r="http://schemas.openxmlformats.org/officeDocument/2006/relationships" r:id="rId1"/>
          <a:extLst>
            <a:ext uri="{FF2B5EF4-FFF2-40B4-BE49-F238E27FC236}">
              <a16:creationId xmlns:a16="http://schemas.microsoft.com/office/drawing/2014/main" xmlns="" id="{00000000-0008-0000-0F00-000005000000}"/>
            </a:ext>
          </a:extLst>
        </xdr:cNvPr>
        <xdr:cNvSpPr/>
      </xdr:nvSpPr>
      <xdr:spPr bwMode="auto">
        <a:xfrm>
          <a:off x="7311390" y="190500"/>
          <a:ext cx="952500" cy="356234"/>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205740</xdr:colOff>
      <xdr:row>1</xdr:row>
      <xdr:rowOff>198120</xdr:rowOff>
    </xdr:from>
    <xdr:to>
      <xdr:col>1</xdr:col>
      <xdr:colOff>382758</xdr:colOff>
      <xdr:row>2</xdr:row>
      <xdr:rowOff>130043</xdr:rowOff>
    </xdr:to>
    <xdr:pic>
      <xdr:nvPicPr>
        <xdr:cNvPr id="6" name="Picture 5">
          <a:extLst>
            <a:ext uri="{FF2B5EF4-FFF2-40B4-BE49-F238E27FC236}">
              <a16:creationId xmlns:a16="http://schemas.microsoft.com/office/drawing/2014/main" xmlns="" id="{00000000-0008-0000-0F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5740" y="350520"/>
          <a:ext cx="1380978" cy="2595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8</xdr:col>
      <xdr:colOff>636270</xdr:colOff>
      <xdr:row>1</xdr:row>
      <xdr:rowOff>15240</xdr:rowOff>
    </xdr:from>
    <xdr:to>
      <xdr:col>9</xdr:col>
      <xdr:colOff>826770</xdr:colOff>
      <xdr:row>2</xdr:row>
      <xdr:rowOff>43814</xdr:rowOff>
    </xdr:to>
    <xdr:sp macro="" textlink="">
      <xdr:nvSpPr>
        <xdr:cNvPr id="6" name="Rectangle à coins arrondis 4">
          <a:hlinkClick xmlns:r="http://schemas.openxmlformats.org/officeDocument/2006/relationships" r:id="rId1"/>
          <a:extLst>
            <a:ext uri="{FF2B5EF4-FFF2-40B4-BE49-F238E27FC236}">
              <a16:creationId xmlns:a16="http://schemas.microsoft.com/office/drawing/2014/main" xmlns="" id="{00000000-0008-0000-1000-000006000000}"/>
            </a:ext>
          </a:extLst>
        </xdr:cNvPr>
        <xdr:cNvSpPr/>
      </xdr:nvSpPr>
      <xdr:spPr bwMode="auto">
        <a:xfrm>
          <a:off x="7166610" y="251460"/>
          <a:ext cx="1036320" cy="356234"/>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228600</xdr:colOff>
      <xdr:row>1</xdr:row>
      <xdr:rowOff>53340</xdr:rowOff>
    </xdr:from>
    <xdr:to>
      <xdr:col>2</xdr:col>
      <xdr:colOff>154158</xdr:colOff>
      <xdr:row>1</xdr:row>
      <xdr:rowOff>312923</xdr:rowOff>
    </xdr:to>
    <xdr:pic>
      <xdr:nvPicPr>
        <xdr:cNvPr id="4" name="Picture 3">
          <a:extLst>
            <a:ext uri="{FF2B5EF4-FFF2-40B4-BE49-F238E27FC236}">
              <a16:creationId xmlns:a16="http://schemas.microsoft.com/office/drawing/2014/main" xmlns="" id="{00000000-0008-0000-1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 y="289560"/>
          <a:ext cx="1380978" cy="2595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139065</xdr:colOff>
      <xdr:row>2</xdr:row>
      <xdr:rowOff>59055</xdr:rowOff>
    </xdr:from>
    <xdr:to>
      <xdr:col>21</xdr:col>
      <xdr:colOff>139065</xdr:colOff>
      <xdr:row>4</xdr:row>
      <xdr:rowOff>80009</xdr:rowOff>
    </xdr:to>
    <xdr:sp macro="" textlink="">
      <xdr:nvSpPr>
        <xdr:cNvPr id="2" name="Rectangle à coins arrondis 3">
          <a:hlinkClick xmlns:r="http://schemas.openxmlformats.org/officeDocument/2006/relationships" r:id="rId1"/>
          <a:extLst>
            <a:ext uri="{FF2B5EF4-FFF2-40B4-BE49-F238E27FC236}">
              <a16:creationId xmlns:a16="http://schemas.microsoft.com/office/drawing/2014/main" xmlns="" id="{00000000-0008-0000-1100-000002000000}"/>
            </a:ext>
          </a:extLst>
        </xdr:cNvPr>
        <xdr:cNvSpPr/>
      </xdr:nvSpPr>
      <xdr:spPr bwMode="auto">
        <a:xfrm>
          <a:off x="6250305" y="295275"/>
          <a:ext cx="952500" cy="356234"/>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1</xdr:col>
      <xdr:colOff>388620</xdr:colOff>
      <xdr:row>2</xdr:row>
      <xdr:rowOff>121920</xdr:rowOff>
    </xdr:from>
    <xdr:to>
      <xdr:col>5</xdr:col>
      <xdr:colOff>192258</xdr:colOff>
      <xdr:row>4</xdr:row>
      <xdr:rowOff>46223</xdr:rowOff>
    </xdr:to>
    <xdr:pic>
      <xdr:nvPicPr>
        <xdr:cNvPr id="5" name="Picture 4">
          <a:extLst>
            <a:ext uri="{FF2B5EF4-FFF2-40B4-BE49-F238E27FC236}">
              <a16:creationId xmlns:a16="http://schemas.microsoft.com/office/drawing/2014/main" xmlns="" id="{00000000-0008-0000-1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8640" y="358140"/>
          <a:ext cx="1380978" cy="25958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60</xdr:col>
      <xdr:colOff>30480</xdr:colOff>
      <xdr:row>0</xdr:row>
      <xdr:rowOff>68580</xdr:rowOff>
    </xdr:from>
    <xdr:to>
      <xdr:col>64</xdr:col>
      <xdr:colOff>110490</xdr:colOff>
      <xdr:row>1</xdr:row>
      <xdr:rowOff>156209</xdr:rowOff>
    </xdr:to>
    <xdr:sp macro="" textlink="">
      <xdr:nvSpPr>
        <xdr:cNvPr id="3" name="Rectangle à coins arrondis 1">
          <a:hlinkClick xmlns:r="http://schemas.openxmlformats.org/officeDocument/2006/relationships" r:id="rId1"/>
          <a:extLst>
            <a:ext uri="{FF2B5EF4-FFF2-40B4-BE49-F238E27FC236}">
              <a16:creationId xmlns:a16="http://schemas.microsoft.com/office/drawing/2014/main" xmlns="" id="{00000000-0008-0000-1200-000003000000}"/>
            </a:ext>
          </a:extLst>
        </xdr:cNvPr>
        <xdr:cNvSpPr/>
      </xdr:nvSpPr>
      <xdr:spPr bwMode="auto">
        <a:xfrm>
          <a:off x="12832080" y="441960"/>
          <a:ext cx="933450" cy="35432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50</xdr:col>
      <xdr:colOff>129540</xdr:colOff>
      <xdr:row>0</xdr:row>
      <xdr:rowOff>152400</xdr:rowOff>
    </xdr:from>
    <xdr:to>
      <xdr:col>57</xdr:col>
      <xdr:colOff>16998</xdr:colOff>
      <xdr:row>1</xdr:row>
      <xdr:rowOff>145283</xdr:rowOff>
    </xdr:to>
    <xdr:pic>
      <xdr:nvPicPr>
        <xdr:cNvPr id="4" name="Picture 3">
          <a:extLst>
            <a:ext uri="{FF2B5EF4-FFF2-40B4-BE49-F238E27FC236}">
              <a16:creationId xmlns:a16="http://schemas.microsoft.com/office/drawing/2014/main" xmlns="" id="{00000000-0008-0000-1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88040" y="152400"/>
          <a:ext cx="1380978" cy="259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6841434</xdr:colOff>
      <xdr:row>0</xdr:row>
      <xdr:rowOff>41413</xdr:rowOff>
    </xdr:from>
    <xdr:to>
      <xdr:col>0</xdr:col>
      <xdr:colOff>7774884</xdr:colOff>
      <xdr:row>0</xdr:row>
      <xdr:rowOff>403362</xdr:rowOff>
    </xdr:to>
    <xdr:sp macro="" textlink="">
      <xdr:nvSpPr>
        <xdr:cNvPr id="2" name="Rectangle à coins arrondis 3">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bwMode="auto">
        <a:xfrm>
          <a:off x="6841434" y="41413"/>
          <a:ext cx="933450" cy="36194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129540</xdr:colOff>
      <xdr:row>0</xdr:row>
      <xdr:rowOff>213360</xdr:rowOff>
    </xdr:from>
    <xdr:to>
      <xdr:col>0</xdr:col>
      <xdr:colOff>1510518</xdr:colOff>
      <xdr:row>0</xdr:row>
      <xdr:rowOff>472943</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9540" y="213360"/>
          <a:ext cx="1380978" cy="25958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121920</xdr:colOff>
      <xdr:row>2</xdr:row>
      <xdr:rowOff>57150</xdr:rowOff>
    </xdr:from>
    <xdr:to>
      <xdr:col>21</xdr:col>
      <xdr:colOff>121920</xdr:colOff>
      <xdr:row>4</xdr:row>
      <xdr:rowOff>78104</xdr:rowOff>
    </xdr:to>
    <xdr:sp macro="" textlink="">
      <xdr:nvSpPr>
        <xdr:cNvPr id="2" name="Rectangle à coins arrondis 3">
          <a:hlinkClick xmlns:r="http://schemas.openxmlformats.org/officeDocument/2006/relationships" r:id="rId1"/>
          <a:extLst>
            <a:ext uri="{FF2B5EF4-FFF2-40B4-BE49-F238E27FC236}">
              <a16:creationId xmlns:a16="http://schemas.microsoft.com/office/drawing/2014/main" xmlns="" id="{00000000-0008-0000-1300-000002000000}"/>
            </a:ext>
          </a:extLst>
        </xdr:cNvPr>
        <xdr:cNvSpPr/>
      </xdr:nvSpPr>
      <xdr:spPr bwMode="auto">
        <a:xfrm>
          <a:off x="6233160" y="293370"/>
          <a:ext cx="952500" cy="356234"/>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1</xdr:col>
      <xdr:colOff>220980</xdr:colOff>
      <xdr:row>2</xdr:row>
      <xdr:rowOff>129540</xdr:rowOff>
    </xdr:from>
    <xdr:to>
      <xdr:col>5</xdr:col>
      <xdr:colOff>24618</xdr:colOff>
      <xdr:row>4</xdr:row>
      <xdr:rowOff>53843</xdr:rowOff>
    </xdr:to>
    <xdr:pic>
      <xdr:nvPicPr>
        <xdr:cNvPr id="5" name="Picture 4">
          <a:extLst>
            <a:ext uri="{FF2B5EF4-FFF2-40B4-BE49-F238E27FC236}">
              <a16:creationId xmlns:a16="http://schemas.microsoft.com/office/drawing/2014/main" xmlns="" id="{00000000-0008-0000-1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365760"/>
          <a:ext cx="1380978" cy="25958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18</xdr:col>
      <xdr:colOff>231227</xdr:colOff>
      <xdr:row>2</xdr:row>
      <xdr:rowOff>64376</xdr:rowOff>
    </xdr:from>
    <xdr:to>
      <xdr:col>21</xdr:col>
      <xdr:colOff>231884</xdr:colOff>
      <xdr:row>4</xdr:row>
      <xdr:rowOff>83688</xdr:rowOff>
    </xdr:to>
    <xdr:sp macro="" textlink="">
      <xdr:nvSpPr>
        <xdr:cNvPr id="2" name="Rectangle à coins arrondis 3">
          <a:hlinkClick xmlns:r="http://schemas.openxmlformats.org/officeDocument/2006/relationships" r:id="rId1"/>
          <a:extLst>
            <a:ext uri="{FF2B5EF4-FFF2-40B4-BE49-F238E27FC236}">
              <a16:creationId xmlns:a16="http://schemas.microsoft.com/office/drawing/2014/main" xmlns="" id="{00000000-0008-0000-1400-000002000000}"/>
            </a:ext>
          </a:extLst>
        </xdr:cNvPr>
        <xdr:cNvSpPr/>
      </xdr:nvSpPr>
      <xdr:spPr bwMode="auto">
        <a:xfrm>
          <a:off x="6342467" y="300596"/>
          <a:ext cx="953157" cy="354592"/>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1</xdr:col>
      <xdr:colOff>236220</xdr:colOff>
      <xdr:row>2</xdr:row>
      <xdr:rowOff>129540</xdr:rowOff>
    </xdr:from>
    <xdr:to>
      <xdr:col>5</xdr:col>
      <xdr:colOff>39858</xdr:colOff>
      <xdr:row>4</xdr:row>
      <xdr:rowOff>53843</xdr:rowOff>
    </xdr:to>
    <xdr:pic>
      <xdr:nvPicPr>
        <xdr:cNvPr id="5" name="Picture 4">
          <a:extLst>
            <a:ext uri="{FF2B5EF4-FFF2-40B4-BE49-F238E27FC236}">
              <a16:creationId xmlns:a16="http://schemas.microsoft.com/office/drawing/2014/main" xmlns="" id="{00000000-0008-0000-1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6240" y="365760"/>
          <a:ext cx="1380978" cy="25958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18</xdr:col>
      <xdr:colOff>192405</xdr:colOff>
      <xdr:row>2</xdr:row>
      <xdr:rowOff>55245</xdr:rowOff>
    </xdr:from>
    <xdr:to>
      <xdr:col>21</xdr:col>
      <xdr:colOff>192405</xdr:colOff>
      <xdr:row>4</xdr:row>
      <xdr:rowOff>76199</xdr:rowOff>
    </xdr:to>
    <xdr:sp macro="" textlink="">
      <xdr:nvSpPr>
        <xdr:cNvPr id="2" name="Rectangle à coins arrondis 3">
          <a:hlinkClick xmlns:r="http://schemas.openxmlformats.org/officeDocument/2006/relationships" r:id="rId1"/>
          <a:extLst>
            <a:ext uri="{FF2B5EF4-FFF2-40B4-BE49-F238E27FC236}">
              <a16:creationId xmlns:a16="http://schemas.microsoft.com/office/drawing/2014/main" xmlns="" id="{00000000-0008-0000-1500-000002000000}"/>
            </a:ext>
          </a:extLst>
        </xdr:cNvPr>
        <xdr:cNvSpPr/>
      </xdr:nvSpPr>
      <xdr:spPr bwMode="auto">
        <a:xfrm>
          <a:off x="6303645" y="291465"/>
          <a:ext cx="952500" cy="356234"/>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1</xdr:col>
      <xdr:colOff>388620</xdr:colOff>
      <xdr:row>2</xdr:row>
      <xdr:rowOff>144780</xdr:rowOff>
    </xdr:from>
    <xdr:to>
      <xdr:col>5</xdr:col>
      <xdr:colOff>192258</xdr:colOff>
      <xdr:row>4</xdr:row>
      <xdr:rowOff>69083</xdr:rowOff>
    </xdr:to>
    <xdr:pic>
      <xdr:nvPicPr>
        <xdr:cNvPr id="5" name="Picture 4">
          <a:extLst>
            <a:ext uri="{FF2B5EF4-FFF2-40B4-BE49-F238E27FC236}">
              <a16:creationId xmlns:a16="http://schemas.microsoft.com/office/drawing/2014/main" xmlns="" id="{00000000-0008-0000-1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8640" y="381000"/>
          <a:ext cx="1380978" cy="2595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19</xdr:col>
      <xdr:colOff>249555</xdr:colOff>
      <xdr:row>2</xdr:row>
      <xdr:rowOff>59055</xdr:rowOff>
    </xdr:from>
    <xdr:to>
      <xdr:col>21</xdr:col>
      <xdr:colOff>306705</xdr:colOff>
      <xdr:row>4</xdr:row>
      <xdr:rowOff>74294</xdr:rowOff>
    </xdr:to>
    <xdr:sp macro="" textlink="">
      <xdr:nvSpPr>
        <xdr:cNvPr id="2" name="Rectangle à coins arrondis 3">
          <a:hlinkClick xmlns:r="http://schemas.openxmlformats.org/officeDocument/2006/relationships" r:id="rId1"/>
          <a:extLst>
            <a:ext uri="{FF2B5EF4-FFF2-40B4-BE49-F238E27FC236}">
              <a16:creationId xmlns:a16="http://schemas.microsoft.com/office/drawing/2014/main" xmlns="" id="{00000000-0008-0000-1600-000002000000}"/>
            </a:ext>
          </a:extLst>
        </xdr:cNvPr>
        <xdr:cNvSpPr/>
      </xdr:nvSpPr>
      <xdr:spPr bwMode="auto">
        <a:xfrm>
          <a:off x="6878955" y="295275"/>
          <a:ext cx="956310" cy="35051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xdr:from>
      <xdr:col>14</xdr:col>
      <xdr:colOff>190500</xdr:colOff>
      <xdr:row>11</xdr:row>
      <xdr:rowOff>19050</xdr:rowOff>
    </xdr:from>
    <xdr:to>
      <xdr:col>15</xdr:col>
      <xdr:colOff>57150</xdr:colOff>
      <xdr:row>11</xdr:row>
      <xdr:rowOff>171450</xdr:rowOff>
    </xdr:to>
    <xdr:grpSp>
      <xdr:nvGrpSpPr>
        <xdr:cNvPr id="33" name="Groupe 34">
          <a:extLst>
            <a:ext uri="{FF2B5EF4-FFF2-40B4-BE49-F238E27FC236}">
              <a16:creationId xmlns:a16="http://schemas.microsoft.com/office/drawing/2014/main" xmlns="" id="{00000000-0008-0000-1600-000021000000}"/>
            </a:ext>
          </a:extLst>
        </xdr:cNvPr>
        <xdr:cNvGrpSpPr/>
      </xdr:nvGrpSpPr>
      <xdr:grpSpPr>
        <a:xfrm>
          <a:off x="4884420" y="2983230"/>
          <a:ext cx="148590" cy="152400"/>
          <a:chOff x="5350669" y="4586288"/>
          <a:chExt cx="142875" cy="152400"/>
        </a:xfrm>
      </xdr:grpSpPr>
      <xdr:sp macro="" textlink="">
        <xdr:nvSpPr>
          <xdr:cNvPr id="34" name="Triangle isocèle 35">
            <a:extLst>
              <a:ext uri="{FF2B5EF4-FFF2-40B4-BE49-F238E27FC236}">
                <a16:creationId xmlns:a16="http://schemas.microsoft.com/office/drawing/2014/main" xmlns="" id="{00000000-0008-0000-1600-000022000000}"/>
              </a:ext>
            </a:extLst>
          </xdr:cNvPr>
          <xdr:cNvSpPr/>
        </xdr:nvSpPr>
        <xdr:spPr bwMode="auto">
          <a:xfrm>
            <a:off x="5350669" y="4586288"/>
            <a:ext cx="142875" cy="152400"/>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fr-CA" sz="1100"/>
          </a:p>
        </xdr:txBody>
      </xdr:sp>
      <xdr:sp macro="" textlink="">
        <xdr:nvSpPr>
          <xdr:cNvPr id="35" name="Ellipse 36">
            <a:extLst>
              <a:ext uri="{FF2B5EF4-FFF2-40B4-BE49-F238E27FC236}">
                <a16:creationId xmlns:a16="http://schemas.microsoft.com/office/drawing/2014/main" xmlns="" id="{00000000-0008-0000-1600-000023000000}"/>
              </a:ext>
            </a:extLst>
          </xdr:cNvPr>
          <xdr:cNvSpPr/>
        </xdr:nvSpPr>
        <xdr:spPr bwMode="auto">
          <a:xfrm>
            <a:off x="5387578" y="4647010"/>
            <a:ext cx="76200" cy="8572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fr-CA" sz="1100"/>
          </a:p>
        </xdr:txBody>
      </xdr:sp>
    </xdr:grpSp>
    <xdr:clientData/>
  </xdr:twoCellAnchor>
  <xdr:twoCellAnchor editAs="oneCell">
    <xdr:from>
      <xdr:col>1</xdr:col>
      <xdr:colOff>441960</xdr:colOff>
      <xdr:row>2</xdr:row>
      <xdr:rowOff>152400</xdr:rowOff>
    </xdr:from>
    <xdr:to>
      <xdr:col>5</xdr:col>
      <xdr:colOff>245598</xdr:colOff>
      <xdr:row>4</xdr:row>
      <xdr:rowOff>76703</xdr:rowOff>
    </xdr:to>
    <xdr:pic>
      <xdr:nvPicPr>
        <xdr:cNvPr id="7" name="Picture 6">
          <a:extLst>
            <a:ext uri="{FF2B5EF4-FFF2-40B4-BE49-F238E27FC236}">
              <a16:creationId xmlns:a16="http://schemas.microsoft.com/office/drawing/2014/main" xmlns="" id="{00000000-0008-0000-1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1980" y="388620"/>
          <a:ext cx="1380978" cy="25958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4</xdr:row>
          <xdr:rowOff>0</xdr:rowOff>
        </xdr:from>
        <xdr:to>
          <xdr:col>19</xdr:col>
          <xdr:colOff>9525</xdr:colOff>
          <xdr:row>4</xdr:row>
          <xdr:rowOff>209550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xmlns="" id="{00000000-0008-0000-1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xdr:row>
          <xdr:rowOff>0</xdr:rowOff>
        </xdr:from>
        <xdr:to>
          <xdr:col>21</xdr:col>
          <xdr:colOff>9525</xdr:colOff>
          <xdr:row>4</xdr:row>
          <xdr:rowOff>209550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xmlns="" id="{00000000-0008-0000-1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xdr:row>
          <xdr:rowOff>0</xdr:rowOff>
        </xdr:from>
        <xdr:to>
          <xdr:col>19</xdr:col>
          <xdr:colOff>9525</xdr:colOff>
          <xdr:row>5</xdr:row>
          <xdr:rowOff>209550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xmlns="" id="{00000000-0008-0000-1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xdr:row>
          <xdr:rowOff>0</xdr:rowOff>
        </xdr:from>
        <xdr:to>
          <xdr:col>21</xdr:col>
          <xdr:colOff>9525</xdr:colOff>
          <xdr:row>5</xdr:row>
          <xdr:rowOff>209550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xmlns="" id="{00000000-0008-0000-1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0</xdr:rowOff>
        </xdr:from>
        <xdr:to>
          <xdr:col>10</xdr:col>
          <xdr:colOff>133350</xdr:colOff>
          <xdr:row>8</xdr:row>
          <xdr:rowOff>209550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xmlns="" id="{00000000-0008-0000-1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Wood (Non ISPM-15)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0</xdr:rowOff>
        </xdr:from>
        <xdr:to>
          <xdr:col>10</xdr:col>
          <xdr:colOff>133350</xdr:colOff>
          <xdr:row>9</xdr:row>
          <xdr:rowOff>209550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xmlns="" id="{00000000-0008-0000-1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Wood ISPM-15 Compliance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0</xdr:rowOff>
        </xdr:from>
        <xdr:to>
          <xdr:col>10</xdr:col>
          <xdr:colOff>133350</xdr:colOff>
          <xdr:row>10</xdr:row>
          <xdr:rowOff>209550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xmlns="" id="{00000000-0008-0000-1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Plastic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0</xdr:rowOff>
        </xdr:from>
        <xdr:to>
          <xdr:col>10</xdr:col>
          <xdr:colOff>133350</xdr:colOff>
          <xdr:row>11</xdr:row>
          <xdr:rowOff>209550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xmlns="" id="{00000000-0008-0000-17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Re-enforced cardboard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0</xdr:rowOff>
        </xdr:from>
        <xdr:to>
          <xdr:col>10</xdr:col>
          <xdr:colOff>133350</xdr:colOff>
          <xdr:row>12</xdr:row>
          <xdr:rowOff>209550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xmlns="" id="{00000000-0008-0000-17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Customer supplied pallet</a:t>
              </a:r>
            </a:p>
          </xdr:txBody>
        </xdr:sp>
        <xdr:clientData/>
      </xdr:twoCellAnchor>
    </mc:Choice>
    <mc:Fallback/>
  </mc:AlternateContent>
  <xdr:twoCellAnchor>
    <xdr:from>
      <xdr:col>60</xdr:col>
      <xdr:colOff>7620</xdr:colOff>
      <xdr:row>0</xdr:row>
      <xdr:rowOff>83820</xdr:rowOff>
    </xdr:from>
    <xdr:to>
      <xdr:col>64</xdr:col>
      <xdr:colOff>87630</xdr:colOff>
      <xdr:row>1</xdr:row>
      <xdr:rowOff>171449</xdr:rowOff>
    </xdr:to>
    <xdr:sp macro="" textlink="">
      <xdr:nvSpPr>
        <xdr:cNvPr id="12" name="Rectangle à coins arrondis 1">
          <a:hlinkClick xmlns:r="http://schemas.openxmlformats.org/officeDocument/2006/relationships" r:id="rId1"/>
          <a:extLst>
            <a:ext uri="{FF2B5EF4-FFF2-40B4-BE49-F238E27FC236}">
              <a16:creationId xmlns:a16="http://schemas.microsoft.com/office/drawing/2014/main" xmlns="" id="{00000000-0008-0000-1700-00000C000000}"/>
            </a:ext>
          </a:extLst>
        </xdr:cNvPr>
        <xdr:cNvSpPr/>
      </xdr:nvSpPr>
      <xdr:spPr bwMode="auto">
        <a:xfrm>
          <a:off x="12809220" y="457200"/>
          <a:ext cx="933450" cy="35432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51</xdr:col>
      <xdr:colOff>160020</xdr:colOff>
      <xdr:row>0</xdr:row>
      <xdr:rowOff>160020</xdr:rowOff>
    </xdr:from>
    <xdr:to>
      <xdr:col>58</xdr:col>
      <xdr:colOff>47478</xdr:colOff>
      <xdr:row>1</xdr:row>
      <xdr:rowOff>152903</xdr:rowOff>
    </xdr:to>
    <xdr:pic>
      <xdr:nvPicPr>
        <xdr:cNvPr id="13" name="Picture 12">
          <a:extLst>
            <a:ext uri="{FF2B5EF4-FFF2-40B4-BE49-F238E27FC236}">
              <a16:creationId xmlns:a16="http://schemas.microsoft.com/office/drawing/2014/main" xmlns="" id="{00000000-0008-0000-17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55680" y="160020"/>
          <a:ext cx="1380978" cy="259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1771650</xdr:colOff>
      <xdr:row>1</xdr:row>
      <xdr:rowOff>85725</xdr:rowOff>
    </xdr:from>
    <xdr:to>
      <xdr:col>8</xdr:col>
      <xdr:colOff>2705100</xdr:colOff>
      <xdr:row>1</xdr:row>
      <xdr:rowOff>447674</xdr:rowOff>
    </xdr:to>
    <xdr:sp macro="" textlink="">
      <xdr:nvSpPr>
        <xdr:cNvPr id="2" name="Rectangle à coins arrondis 3">
          <a:hlinkClick xmlns:r="http://schemas.openxmlformats.org/officeDocument/2006/relationships" r:id="rId1"/>
          <a:extLst>
            <a:ext uri="{FF2B5EF4-FFF2-40B4-BE49-F238E27FC236}">
              <a16:creationId xmlns:a16="http://schemas.microsoft.com/office/drawing/2014/main" xmlns="" id="{00000000-0008-0000-0200-000002000000}"/>
            </a:ext>
          </a:extLst>
        </xdr:cNvPr>
        <xdr:cNvSpPr/>
      </xdr:nvSpPr>
      <xdr:spPr bwMode="auto">
        <a:xfrm>
          <a:off x="9429750" y="253365"/>
          <a:ext cx="933450" cy="36194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99060</xdr:colOff>
      <xdr:row>1</xdr:row>
      <xdr:rowOff>99060</xdr:rowOff>
    </xdr:from>
    <xdr:to>
      <xdr:col>1</xdr:col>
      <xdr:colOff>832338</xdr:colOff>
      <xdr:row>1</xdr:row>
      <xdr:rowOff>358643</xdr:rowOff>
    </xdr:to>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060" y="266700"/>
          <a:ext cx="1380978" cy="259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20</xdr:row>
          <xdr:rowOff>180975</xdr:rowOff>
        </xdr:from>
        <xdr:to>
          <xdr:col>7</xdr:col>
          <xdr:colOff>76200</xdr:colOff>
          <xdr:row>22</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xmlns=""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Dimensional Results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180975</xdr:rowOff>
        </xdr:from>
        <xdr:to>
          <xdr:col>13</xdr:col>
          <xdr:colOff>76200</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xmlns=""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and Function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21</xdr:row>
          <xdr:rowOff>0</xdr:rowOff>
        </xdr:from>
        <xdr:to>
          <xdr:col>19</xdr:col>
          <xdr:colOff>76200</xdr:colOff>
          <xdr:row>22</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xmlns=""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Appearance Criteria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21</xdr:row>
          <xdr:rowOff>0</xdr:rowOff>
        </xdr:from>
        <xdr:to>
          <xdr:col>26</xdr:col>
          <xdr:colOff>38100</xdr:colOff>
          <xdr:row>22</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xmlns=""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Statistical Process Package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21</xdr:row>
          <xdr:rowOff>0</xdr:rowOff>
        </xdr:from>
        <xdr:to>
          <xdr:col>30</xdr:col>
          <xdr:colOff>133350</xdr:colOff>
          <xdr:row>22</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xmlns=""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xdr:row>
          <xdr:rowOff>0</xdr:rowOff>
        </xdr:from>
        <xdr:to>
          <xdr:col>19</xdr:col>
          <xdr:colOff>171450</xdr:colOff>
          <xdr:row>23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xmlns=""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0</xdr:rowOff>
        </xdr:from>
        <xdr:to>
          <xdr:col>22</xdr:col>
          <xdr:colOff>171450</xdr:colOff>
          <xdr:row>23</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xmlns=""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xdr:from>
      <xdr:col>27</xdr:col>
      <xdr:colOff>15240</xdr:colOff>
      <xdr:row>0</xdr:row>
      <xdr:rowOff>15240</xdr:rowOff>
    </xdr:from>
    <xdr:to>
      <xdr:col>31</xdr:col>
      <xdr:colOff>95250</xdr:colOff>
      <xdr:row>1</xdr:row>
      <xdr:rowOff>186689</xdr:rowOff>
    </xdr:to>
    <xdr:sp macro="" textlink="">
      <xdr:nvSpPr>
        <xdr:cNvPr id="22" name="Rectangle à coins arrondis 3">
          <a:hlinkClick xmlns:r="http://schemas.openxmlformats.org/officeDocument/2006/relationships" r:id="rId1"/>
          <a:extLst>
            <a:ext uri="{FF2B5EF4-FFF2-40B4-BE49-F238E27FC236}">
              <a16:creationId xmlns:a16="http://schemas.microsoft.com/office/drawing/2014/main" xmlns="" id="{00000000-0008-0000-0300-000016000000}"/>
            </a:ext>
          </a:extLst>
        </xdr:cNvPr>
        <xdr:cNvSpPr/>
      </xdr:nvSpPr>
      <xdr:spPr bwMode="auto">
        <a:xfrm>
          <a:off x="5775960" y="15240"/>
          <a:ext cx="933450" cy="36194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1</xdr:col>
      <xdr:colOff>30480</xdr:colOff>
      <xdr:row>0</xdr:row>
      <xdr:rowOff>53340</xdr:rowOff>
    </xdr:from>
    <xdr:to>
      <xdr:col>6</xdr:col>
      <xdr:colOff>154158</xdr:colOff>
      <xdr:row>1</xdr:row>
      <xdr:rowOff>122423</xdr:rowOff>
    </xdr:to>
    <xdr:pic>
      <xdr:nvPicPr>
        <xdr:cNvPr id="11" name="Picture 10">
          <a:extLst>
            <a:ext uri="{FF2B5EF4-FFF2-40B4-BE49-F238E27FC236}">
              <a16:creationId xmlns:a16="http://schemas.microsoft.com/office/drawing/2014/main" xmlns="" id="{00000000-0008-0000-03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3840" y="53340"/>
          <a:ext cx="1380978" cy="2595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857250</xdr:colOff>
          <xdr:row>0</xdr:row>
          <xdr:rowOff>0</xdr:rowOff>
        </xdr:from>
        <xdr:to>
          <xdr:col>16</xdr:col>
          <xdr:colOff>0</xdr:colOff>
          <xdr:row>2</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xmlns=""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857250</xdr:colOff>
          <xdr:row>0</xdr:row>
          <xdr:rowOff>0</xdr:rowOff>
        </xdr:from>
        <xdr:to>
          <xdr:col>16</xdr:col>
          <xdr:colOff>0</xdr:colOff>
          <xdr:row>0</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xmlns=""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297180</xdr:colOff>
      <xdr:row>2</xdr:row>
      <xdr:rowOff>106680</xdr:rowOff>
    </xdr:from>
    <xdr:to>
      <xdr:col>20</xdr:col>
      <xdr:colOff>209550</xdr:colOff>
      <xdr:row>4</xdr:row>
      <xdr:rowOff>15240</xdr:rowOff>
    </xdr:to>
    <xdr:sp macro="" textlink="">
      <xdr:nvSpPr>
        <xdr:cNvPr id="4" name="Rectangle à coins arrondis 3">
          <a:hlinkClick xmlns:r="http://schemas.openxmlformats.org/officeDocument/2006/relationships" r:id="rId1"/>
          <a:extLst>
            <a:ext uri="{FF2B5EF4-FFF2-40B4-BE49-F238E27FC236}">
              <a16:creationId xmlns:a16="http://schemas.microsoft.com/office/drawing/2014/main" xmlns="" id="{00000000-0008-0000-0400-000004000000}"/>
            </a:ext>
          </a:extLst>
        </xdr:cNvPr>
        <xdr:cNvSpPr/>
      </xdr:nvSpPr>
      <xdr:spPr bwMode="auto">
        <a:xfrm>
          <a:off x="6027420" y="541020"/>
          <a:ext cx="933450" cy="396240"/>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1</xdr:col>
      <xdr:colOff>213360</xdr:colOff>
      <xdr:row>2</xdr:row>
      <xdr:rowOff>220980</xdr:rowOff>
    </xdr:from>
    <xdr:to>
      <xdr:col>5</xdr:col>
      <xdr:colOff>16998</xdr:colOff>
      <xdr:row>3</xdr:row>
      <xdr:rowOff>236723</xdr:rowOff>
    </xdr:to>
    <xdr:pic>
      <xdr:nvPicPr>
        <xdr:cNvPr id="6" name="Picture 5">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380" y="655320"/>
          <a:ext cx="1380978" cy="2595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857250</xdr:colOff>
          <xdr:row>0</xdr:row>
          <xdr:rowOff>0</xdr:rowOff>
        </xdr:from>
        <xdr:to>
          <xdr:col>16</xdr:col>
          <xdr:colOff>0</xdr:colOff>
          <xdr:row>3</xdr:row>
          <xdr:rowOff>57150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xmlns=""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857250</xdr:colOff>
          <xdr:row>0</xdr:row>
          <xdr:rowOff>0</xdr:rowOff>
        </xdr:from>
        <xdr:to>
          <xdr:col>16</xdr:col>
          <xdr:colOff>0</xdr:colOff>
          <xdr:row>0</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xmlns=""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297180</xdr:colOff>
      <xdr:row>2</xdr:row>
      <xdr:rowOff>106680</xdr:rowOff>
    </xdr:from>
    <xdr:to>
      <xdr:col>20</xdr:col>
      <xdr:colOff>209550</xdr:colOff>
      <xdr:row>4</xdr:row>
      <xdr:rowOff>15240</xdr:rowOff>
    </xdr:to>
    <xdr:sp macro="" textlink="">
      <xdr:nvSpPr>
        <xdr:cNvPr id="4" name="Rectangle à coins arrondis 3">
          <a:hlinkClick xmlns:r="http://schemas.openxmlformats.org/officeDocument/2006/relationships" r:id="rId1"/>
          <a:extLst>
            <a:ext uri="{FF2B5EF4-FFF2-40B4-BE49-F238E27FC236}">
              <a16:creationId xmlns:a16="http://schemas.microsoft.com/office/drawing/2014/main" xmlns="" id="{00000000-0008-0000-0500-000004000000}"/>
            </a:ext>
          </a:extLst>
        </xdr:cNvPr>
        <xdr:cNvSpPr/>
      </xdr:nvSpPr>
      <xdr:spPr bwMode="auto">
        <a:xfrm>
          <a:off x="6027420" y="541020"/>
          <a:ext cx="933450" cy="396240"/>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1</xdr:col>
      <xdr:colOff>205740</xdr:colOff>
      <xdr:row>2</xdr:row>
      <xdr:rowOff>182880</xdr:rowOff>
    </xdr:from>
    <xdr:to>
      <xdr:col>5</xdr:col>
      <xdr:colOff>9378</xdr:colOff>
      <xdr:row>3</xdr:row>
      <xdr:rowOff>198623</xdr:rowOff>
    </xdr:to>
    <xdr:pic>
      <xdr:nvPicPr>
        <xdr:cNvPr id="6" name="Picture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5760" y="617220"/>
          <a:ext cx="1380978" cy="2595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857250</xdr:colOff>
          <xdr:row>0</xdr:row>
          <xdr:rowOff>0</xdr:rowOff>
        </xdr:from>
        <xdr:to>
          <xdr:col>16</xdr:col>
          <xdr:colOff>0</xdr:colOff>
          <xdr:row>4</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xmlns=""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857250</xdr:colOff>
          <xdr:row>0</xdr:row>
          <xdr:rowOff>0</xdr:rowOff>
        </xdr:from>
        <xdr:to>
          <xdr:col>16</xdr:col>
          <xdr:colOff>0</xdr:colOff>
          <xdr:row>0</xdr:row>
          <xdr:rowOff>19050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xmlns=""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297180</xdr:colOff>
      <xdr:row>2</xdr:row>
      <xdr:rowOff>106680</xdr:rowOff>
    </xdr:from>
    <xdr:to>
      <xdr:col>20</xdr:col>
      <xdr:colOff>209550</xdr:colOff>
      <xdr:row>4</xdr:row>
      <xdr:rowOff>15240</xdr:rowOff>
    </xdr:to>
    <xdr:sp macro="" textlink="">
      <xdr:nvSpPr>
        <xdr:cNvPr id="4" name="Rectangle à coins arrondis 3">
          <a:hlinkClick xmlns:r="http://schemas.openxmlformats.org/officeDocument/2006/relationships" r:id="rId1"/>
          <a:extLst>
            <a:ext uri="{FF2B5EF4-FFF2-40B4-BE49-F238E27FC236}">
              <a16:creationId xmlns:a16="http://schemas.microsoft.com/office/drawing/2014/main" xmlns="" id="{00000000-0008-0000-0600-000004000000}"/>
            </a:ext>
          </a:extLst>
        </xdr:cNvPr>
        <xdr:cNvSpPr/>
      </xdr:nvSpPr>
      <xdr:spPr bwMode="auto">
        <a:xfrm>
          <a:off x="6027420" y="541020"/>
          <a:ext cx="933450" cy="396240"/>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1</xdr:col>
      <xdr:colOff>228600</xdr:colOff>
      <xdr:row>2</xdr:row>
      <xdr:rowOff>220980</xdr:rowOff>
    </xdr:from>
    <xdr:to>
      <xdr:col>5</xdr:col>
      <xdr:colOff>32238</xdr:colOff>
      <xdr:row>3</xdr:row>
      <xdr:rowOff>236723</xdr:rowOff>
    </xdr:to>
    <xdr:pic>
      <xdr:nvPicPr>
        <xdr:cNvPr id="6" name="Picture 5">
          <a:extLst>
            <a:ext uri="{FF2B5EF4-FFF2-40B4-BE49-F238E27FC236}">
              <a16:creationId xmlns:a16="http://schemas.microsoft.com/office/drawing/2014/main" xmlns="" id="{00000000-0008-0000-06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8620" y="655320"/>
          <a:ext cx="1380978" cy="2595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1276350</xdr:colOff>
      <xdr:row>0</xdr:row>
      <xdr:rowOff>38100</xdr:rowOff>
    </xdr:from>
    <xdr:to>
      <xdr:col>19</xdr:col>
      <xdr:colOff>171450</xdr:colOff>
      <xdr:row>0</xdr:row>
      <xdr:rowOff>400049</xdr:rowOff>
    </xdr:to>
    <xdr:sp macro="" textlink="">
      <xdr:nvSpPr>
        <xdr:cNvPr id="5" name="Rectangle à coins arrondis 1">
          <a:hlinkClick xmlns:r="http://schemas.openxmlformats.org/officeDocument/2006/relationships" r:id="rId1"/>
          <a:extLst>
            <a:ext uri="{FF2B5EF4-FFF2-40B4-BE49-F238E27FC236}">
              <a16:creationId xmlns:a16="http://schemas.microsoft.com/office/drawing/2014/main" xmlns="" id="{00000000-0008-0000-0700-000005000000}"/>
            </a:ext>
          </a:extLst>
        </xdr:cNvPr>
        <xdr:cNvSpPr/>
      </xdr:nvSpPr>
      <xdr:spPr bwMode="auto">
        <a:xfrm>
          <a:off x="12767310" y="38100"/>
          <a:ext cx="982980" cy="36194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editAs="oneCell">
    <xdr:from>
      <xdr:col>0</xdr:col>
      <xdr:colOff>83820</xdr:colOff>
      <xdr:row>0</xdr:row>
      <xdr:rowOff>205740</xdr:rowOff>
    </xdr:from>
    <xdr:to>
      <xdr:col>1</xdr:col>
      <xdr:colOff>1220958</xdr:colOff>
      <xdr:row>0</xdr:row>
      <xdr:rowOff>465323</xdr:rowOff>
    </xdr:to>
    <xdr:pic>
      <xdr:nvPicPr>
        <xdr:cNvPr id="4" name="Picture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820" y="205740"/>
          <a:ext cx="1380978" cy="2595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247650</xdr:colOff>
      <xdr:row>15</xdr:row>
      <xdr:rowOff>190500</xdr:rowOff>
    </xdr:from>
    <xdr:to>
      <xdr:col>2</xdr:col>
      <xdr:colOff>590550</xdr:colOff>
      <xdr:row>15</xdr:row>
      <xdr:rowOff>561975</xdr:rowOff>
    </xdr:to>
    <xdr:sp macro="" textlink="" fLocksText="0">
      <xdr:nvSpPr>
        <xdr:cNvPr id="10" name="Drawing 30">
          <a:extLst>
            <a:ext uri="{FF2B5EF4-FFF2-40B4-BE49-F238E27FC236}">
              <a16:creationId xmlns:a16="http://schemas.microsoft.com/office/drawing/2014/main" xmlns="" id="{00000000-0008-0000-0800-00000A000000}"/>
            </a:ext>
          </a:extLst>
        </xdr:cNvPr>
        <xdr:cNvSpPr>
          <a:spLocks/>
        </xdr:cNvSpPr>
      </xdr:nvSpPr>
      <xdr:spPr bwMode="auto">
        <a:xfrm>
          <a:off x="1718310" y="3383280"/>
          <a:ext cx="342900" cy="371475"/>
        </a:xfrm>
        <a:custGeom>
          <a:avLst/>
          <a:gdLst>
            <a:gd name="T0" fmla="*/ 2147483647 w 16384"/>
            <a:gd name="T1" fmla="*/ 2147483647 h 16384"/>
            <a:gd name="T2" fmla="*/ 2147483647 w 16384"/>
            <a:gd name="T3" fmla="*/ 2147483647 h 16384"/>
            <a:gd name="T4" fmla="*/ 0 w 16384"/>
            <a:gd name="T5" fmla="*/ 2147483647 h 16384"/>
            <a:gd name="T6" fmla="*/ 2147483647 w 16384"/>
            <a:gd name="T7" fmla="*/ 2147483647 h 16384"/>
            <a:gd name="T8" fmla="*/ 2147483647 w 16384"/>
            <a:gd name="T9" fmla="*/ 2147483647 h 16384"/>
            <a:gd name="T10" fmla="*/ 2147483647 w 16384"/>
            <a:gd name="T11" fmla="*/ 2147483647 h 16384"/>
            <a:gd name="T12" fmla="*/ 2147483647 w 16384"/>
            <a:gd name="T13" fmla="*/ 0 h 16384"/>
            <a:gd name="T14" fmla="*/ 2147483647 w 16384"/>
            <a:gd name="T15" fmla="*/ 0 h 16384"/>
            <a:gd name="T16" fmla="*/ 2147483647 w 16384"/>
            <a:gd name="T17" fmla="*/ 2147483647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6384"/>
            <a:gd name="T28" fmla="*/ 0 h 16384"/>
            <a:gd name="T29" fmla="*/ 16384 w 16384"/>
            <a:gd name="T30" fmla="*/ 16384 h 16384"/>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6384" h="16384">
              <a:moveTo>
                <a:pt x="3823" y="630"/>
              </a:moveTo>
              <a:lnTo>
                <a:pt x="3823" y="10713"/>
              </a:lnTo>
              <a:lnTo>
                <a:pt x="0" y="10082"/>
              </a:lnTo>
              <a:lnTo>
                <a:pt x="8192" y="16384"/>
              </a:lnTo>
              <a:lnTo>
                <a:pt x="16384" y="10082"/>
              </a:lnTo>
              <a:lnTo>
                <a:pt x="12561" y="10082"/>
              </a:lnTo>
              <a:lnTo>
                <a:pt x="12561" y="0"/>
              </a:lnTo>
              <a:lnTo>
                <a:pt x="3823" y="0"/>
              </a:lnTo>
              <a:lnTo>
                <a:pt x="3823" y="630"/>
              </a:lnTo>
              <a:close/>
            </a:path>
          </a:pathLst>
        </a:custGeom>
        <a:noFill/>
        <a:ln w="9525" cap="flat">
          <a:solidFill>
            <a:srgbClr val="000000"/>
          </a:solidFill>
          <a:prstDash val="solid"/>
          <a:round/>
          <a:headEnd/>
          <a:tailEnd/>
        </a:ln>
      </xdr:spPr>
    </xdr:sp>
    <xdr:clientData fLocksWithSheet="0"/>
  </xdr:twoCellAnchor>
  <xdr:twoCellAnchor>
    <xdr:from>
      <xdr:col>1</xdr:col>
      <xdr:colOff>219075</xdr:colOff>
      <xdr:row>15</xdr:row>
      <xdr:rowOff>209550</xdr:rowOff>
    </xdr:from>
    <xdr:to>
      <xdr:col>1</xdr:col>
      <xdr:colOff>571500</xdr:colOff>
      <xdr:row>15</xdr:row>
      <xdr:rowOff>552450</xdr:rowOff>
    </xdr:to>
    <xdr:sp macro="" textlink="" fLocksText="0">
      <xdr:nvSpPr>
        <xdr:cNvPr id="11" name="Oval 64">
          <a:extLst>
            <a:ext uri="{FF2B5EF4-FFF2-40B4-BE49-F238E27FC236}">
              <a16:creationId xmlns:a16="http://schemas.microsoft.com/office/drawing/2014/main" xmlns="" id="{00000000-0008-0000-0800-00000B000000}"/>
            </a:ext>
          </a:extLst>
        </xdr:cNvPr>
        <xdr:cNvSpPr>
          <a:spLocks noChangeArrowheads="1"/>
        </xdr:cNvSpPr>
      </xdr:nvSpPr>
      <xdr:spPr bwMode="auto">
        <a:xfrm>
          <a:off x="592455" y="3402330"/>
          <a:ext cx="352425" cy="342900"/>
        </a:xfrm>
        <a:prstGeom prst="ellipse">
          <a:avLst/>
        </a:prstGeom>
        <a:noFill/>
        <a:ln w="9525">
          <a:solidFill>
            <a:srgbClr val="000000"/>
          </a:solidFill>
          <a:round/>
          <a:headEnd/>
          <a:tailEnd/>
        </a:ln>
      </xdr:spPr>
    </xdr:sp>
    <xdr:clientData fLocksWithSheet="0"/>
  </xdr:twoCellAnchor>
  <xdr:twoCellAnchor>
    <xdr:from>
      <xdr:col>13</xdr:col>
      <xdr:colOff>238125</xdr:colOff>
      <xdr:row>0</xdr:row>
      <xdr:rowOff>114300</xdr:rowOff>
    </xdr:from>
    <xdr:to>
      <xdr:col>14</xdr:col>
      <xdr:colOff>457200</xdr:colOff>
      <xdr:row>1</xdr:row>
      <xdr:rowOff>247649</xdr:rowOff>
    </xdr:to>
    <xdr:sp macro="" textlink="">
      <xdr:nvSpPr>
        <xdr:cNvPr id="12" name="Rectangle à coins arrondis 5">
          <a:hlinkClick xmlns:r="http://schemas.openxmlformats.org/officeDocument/2006/relationships" r:id="rId1"/>
          <a:extLst>
            <a:ext uri="{FF2B5EF4-FFF2-40B4-BE49-F238E27FC236}">
              <a16:creationId xmlns:a16="http://schemas.microsoft.com/office/drawing/2014/main" xmlns="" id="{00000000-0008-0000-0800-00000C000000}"/>
            </a:ext>
          </a:extLst>
        </xdr:cNvPr>
        <xdr:cNvSpPr/>
      </xdr:nvSpPr>
      <xdr:spPr bwMode="auto">
        <a:xfrm>
          <a:off x="16400145" y="114300"/>
          <a:ext cx="950595" cy="483869"/>
        </a:xfrm>
        <a:prstGeom prst="roundRect">
          <a:avLst/>
        </a:prstGeom>
        <a:solidFill>
          <a:srgbClr val="92D050"/>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lang="fr-CA" sz="800"/>
            <a:t>back</a:t>
          </a:r>
          <a:r>
            <a:rPr lang="fr-CA" sz="800" baseline="0"/>
            <a:t> to submission check-list</a:t>
          </a:r>
          <a:endParaRPr lang="fr-CA" sz="800"/>
        </a:p>
      </xdr:txBody>
    </xdr:sp>
    <xdr:clientData/>
  </xdr:twoCellAnchor>
  <xdr:twoCellAnchor>
    <xdr:from>
      <xdr:col>3</xdr:col>
      <xdr:colOff>289560</xdr:colOff>
      <xdr:row>15</xdr:row>
      <xdr:rowOff>184785</xdr:rowOff>
    </xdr:from>
    <xdr:to>
      <xdr:col>3</xdr:col>
      <xdr:colOff>851535</xdr:colOff>
      <xdr:row>15</xdr:row>
      <xdr:rowOff>556260</xdr:rowOff>
    </xdr:to>
    <xdr:sp macro="" textlink="" fLocksText="0">
      <xdr:nvSpPr>
        <xdr:cNvPr id="14" name="Drawing 20">
          <a:extLst>
            <a:ext uri="{FF2B5EF4-FFF2-40B4-BE49-F238E27FC236}">
              <a16:creationId xmlns:a16="http://schemas.microsoft.com/office/drawing/2014/main" xmlns="" id="{00000000-0008-0000-0800-00000E000000}"/>
            </a:ext>
          </a:extLst>
        </xdr:cNvPr>
        <xdr:cNvSpPr>
          <a:spLocks/>
        </xdr:cNvSpPr>
      </xdr:nvSpPr>
      <xdr:spPr bwMode="auto">
        <a:xfrm>
          <a:off x="2857500" y="3377565"/>
          <a:ext cx="561975" cy="371475"/>
        </a:xfrm>
        <a:custGeom>
          <a:avLst/>
          <a:gdLst>
            <a:gd name="T0" fmla="*/ 0 w 16384"/>
            <a:gd name="T1" fmla="*/ 0 h 16384"/>
            <a:gd name="T2" fmla="*/ 2147483647 w 16384"/>
            <a:gd name="T3" fmla="*/ 2147483647 h 16384"/>
            <a:gd name="T4" fmla="*/ 2147483647 w 16384"/>
            <a:gd name="T5" fmla="*/ 0 h 16384"/>
            <a:gd name="T6" fmla="*/ 0 w 16384"/>
            <a:gd name="T7" fmla="*/ 0 h 16384"/>
            <a:gd name="T8" fmla="*/ 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16384 h 16384"/>
          </a:gdLst>
          <a:ahLst/>
          <a:cxnLst>
            <a:cxn ang="T10">
              <a:pos x="T0" y="T1"/>
            </a:cxn>
            <a:cxn ang="T11">
              <a:pos x="T2" y="T3"/>
            </a:cxn>
            <a:cxn ang="T12">
              <a:pos x="T4" y="T5"/>
            </a:cxn>
            <a:cxn ang="T13">
              <a:pos x="T6" y="T7"/>
            </a:cxn>
            <a:cxn ang="T14">
              <a:pos x="T8" y="T9"/>
            </a:cxn>
          </a:cxnLst>
          <a:rect l="T15" t="T16" r="T17" b="T18"/>
          <a:pathLst>
            <a:path w="16384" h="16384">
              <a:moveTo>
                <a:pt x="0" y="0"/>
              </a:moveTo>
              <a:lnTo>
                <a:pt x="8533" y="16384"/>
              </a:lnTo>
              <a:lnTo>
                <a:pt x="16384" y="0"/>
              </a:lnTo>
              <a:lnTo>
                <a:pt x="0" y="0"/>
              </a:lnTo>
              <a:close/>
            </a:path>
          </a:pathLst>
        </a:custGeom>
        <a:noFill/>
        <a:ln w="9525" cap="flat">
          <a:solidFill>
            <a:srgbClr val="000000"/>
          </a:solidFill>
          <a:prstDash val="solid"/>
          <a:round/>
          <a:headEnd/>
          <a:tailEnd/>
        </a:ln>
      </xdr:spPr>
    </xdr:sp>
    <xdr:clientData fLocksWithSheet="0"/>
  </xdr:twoCellAnchor>
  <xdr:twoCellAnchor>
    <xdr:from>
      <xdr:col>4</xdr:col>
      <xdr:colOff>350520</xdr:colOff>
      <xdr:row>15</xdr:row>
      <xdr:rowOff>152400</xdr:rowOff>
    </xdr:from>
    <xdr:to>
      <xdr:col>4</xdr:col>
      <xdr:colOff>826770</xdr:colOff>
      <xdr:row>15</xdr:row>
      <xdr:rowOff>638175</xdr:rowOff>
    </xdr:to>
    <xdr:sp macro="" textlink="">
      <xdr:nvSpPr>
        <xdr:cNvPr id="15" name="Rectangle 41">
          <a:extLst>
            <a:ext uri="{FF2B5EF4-FFF2-40B4-BE49-F238E27FC236}">
              <a16:creationId xmlns:a16="http://schemas.microsoft.com/office/drawing/2014/main" xmlns="" id="{00000000-0008-0000-0800-00000F000000}"/>
            </a:ext>
          </a:extLst>
        </xdr:cNvPr>
        <xdr:cNvSpPr>
          <a:spLocks noChangeArrowheads="1"/>
        </xdr:cNvSpPr>
      </xdr:nvSpPr>
      <xdr:spPr bwMode="auto">
        <a:xfrm>
          <a:off x="4015740" y="3345180"/>
          <a:ext cx="476250" cy="485775"/>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266700</xdr:colOff>
      <xdr:row>0</xdr:row>
      <xdr:rowOff>274320</xdr:rowOff>
    </xdr:from>
    <xdr:to>
      <xdr:col>2</xdr:col>
      <xdr:colOff>177018</xdr:colOff>
      <xdr:row>1</xdr:row>
      <xdr:rowOff>183383</xdr:rowOff>
    </xdr:to>
    <xdr:pic>
      <xdr:nvPicPr>
        <xdr:cNvPr id="8" name="Picture 7">
          <a:extLst>
            <a:ext uri="{FF2B5EF4-FFF2-40B4-BE49-F238E27FC236}">
              <a16:creationId xmlns:a16="http://schemas.microsoft.com/office/drawing/2014/main" xmlns="" id="{00000000-0008-0000-08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0" y="274320"/>
          <a:ext cx="1380978" cy="259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asq.org/sixsigma/2008/05/process-capability-study-1500.xl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11.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T33"/>
  <sheetViews>
    <sheetView topLeftCell="A22" zoomScale="91" zoomScaleNormal="91" workbookViewId="0">
      <selection activeCell="AM8" sqref="AM8"/>
    </sheetView>
  </sheetViews>
  <sheetFormatPr defaultRowHeight="15"/>
  <cols>
    <col min="1" max="1" width="2.85546875" customWidth="1"/>
    <col min="2" max="2" width="4.28515625" customWidth="1"/>
    <col min="3" max="13" width="4" customWidth="1"/>
    <col min="14" max="18" width="5.28515625" customWidth="1"/>
    <col min="19" max="19" width="10.28515625" customWidth="1"/>
    <col min="20" max="29" width="3.85546875" customWidth="1"/>
    <col min="30" max="39" width="3.5703125" customWidth="1"/>
    <col min="40" max="40" width="11" customWidth="1"/>
  </cols>
  <sheetData>
    <row r="1" spans="1:46" ht="15.75">
      <c r="A1" s="593"/>
      <c r="B1" s="593"/>
      <c r="C1" s="593"/>
      <c r="D1" s="593"/>
      <c r="E1" s="593"/>
      <c r="F1" s="593"/>
      <c r="G1" s="593"/>
      <c r="H1" s="593"/>
      <c r="I1" s="593"/>
      <c r="J1" s="593"/>
      <c r="K1" s="593"/>
      <c r="L1" s="593"/>
      <c r="M1" s="593"/>
      <c r="N1" s="595" t="s">
        <v>0</v>
      </c>
      <c r="O1" s="596"/>
      <c r="P1" s="596"/>
      <c r="Q1" s="596"/>
      <c r="R1" s="596"/>
      <c r="S1" s="596"/>
      <c r="T1" s="596"/>
      <c r="U1" s="597"/>
      <c r="V1" s="601" t="s">
        <v>668</v>
      </c>
      <c r="W1" s="602"/>
      <c r="X1" s="602"/>
      <c r="Y1" s="602"/>
      <c r="Z1" s="602"/>
      <c r="AA1" s="602"/>
      <c r="AB1" s="601" t="s">
        <v>672</v>
      </c>
      <c r="AC1" s="602"/>
      <c r="AD1" s="602"/>
      <c r="AE1" s="602"/>
      <c r="AF1" s="602"/>
      <c r="AG1" s="602"/>
      <c r="AH1" s="603"/>
      <c r="AI1" s="610" t="s">
        <v>673</v>
      </c>
      <c r="AJ1" s="611"/>
      <c r="AK1" s="611"/>
      <c r="AL1" s="611"/>
      <c r="AM1" s="611"/>
      <c r="AN1" s="603"/>
      <c r="AQ1" s="3"/>
      <c r="AR1" s="3"/>
      <c r="AS1" s="3"/>
      <c r="AT1" s="3"/>
    </row>
    <row r="2" spans="1:46" ht="16.5" thickBot="1">
      <c r="A2" s="594"/>
      <c r="B2" s="594"/>
      <c r="C2" s="594"/>
      <c r="D2" s="594"/>
      <c r="E2" s="594"/>
      <c r="F2" s="594"/>
      <c r="G2" s="594"/>
      <c r="H2" s="594"/>
      <c r="I2" s="594"/>
      <c r="J2" s="594"/>
      <c r="K2" s="594"/>
      <c r="L2" s="594"/>
      <c r="M2" s="594"/>
      <c r="N2" s="598"/>
      <c r="O2" s="599"/>
      <c r="P2" s="599"/>
      <c r="Q2" s="599"/>
      <c r="R2" s="599"/>
      <c r="S2" s="599"/>
      <c r="T2" s="599"/>
      <c r="U2" s="600"/>
      <c r="V2" s="604"/>
      <c r="W2" s="605"/>
      <c r="X2" s="605"/>
      <c r="Y2" s="605"/>
      <c r="Z2" s="605"/>
      <c r="AA2" s="606"/>
      <c r="AB2" s="607"/>
      <c r="AC2" s="608"/>
      <c r="AD2" s="608"/>
      <c r="AE2" s="608"/>
      <c r="AF2" s="608"/>
      <c r="AG2" s="608"/>
      <c r="AH2" s="609"/>
      <c r="AI2" s="607"/>
      <c r="AJ2" s="608"/>
      <c r="AK2" s="608"/>
      <c r="AL2" s="608"/>
      <c r="AM2" s="608"/>
      <c r="AN2" s="609"/>
    </row>
    <row r="3" spans="1:46" ht="19.5" thickTop="1">
      <c r="A3" s="1"/>
      <c r="B3" s="588" t="s">
        <v>2</v>
      </c>
      <c r="C3" s="588"/>
      <c r="D3" s="588"/>
      <c r="E3" s="588"/>
      <c r="F3" s="588"/>
      <c r="G3" s="588"/>
      <c r="H3" s="588"/>
      <c r="I3" s="588"/>
      <c r="J3" s="588"/>
      <c r="K3" s="588"/>
      <c r="L3" s="588"/>
      <c r="M3" s="588"/>
      <c r="N3" s="589"/>
      <c r="O3" s="589"/>
      <c r="P3" s="589"/>
      <c r="Q3" s="589"/>
      <c r="R3" s="612" t="s">
        <v>3</v>
      </c>
      <c r="S3" s="612"/>
      <c r="T3" s="612"/>
      <c r="U3" s="612"/>
      <c r="V3" s="613" t="s">
        <v>700</v>
      </c>
      <c r="W3" s="613"/>
      <c r="X3" s="613"/>
      <c r="Y3" s="613"/>
      <c r="Z3" s="613"/>
      <c r="AA3" s="613"/>
      <c r="AB3" s="613"/>
      <c r="AC3" s="613"/>
      <c r="AD3" s="613"/>
      <c r="AE3" s="613"/>
      <c r="AF3" s="613"/>
      <c r="AG3" s="613"/>
      <c r="AH3" s="613"/>
      <c r="AI3" s="613"/>
      <c r="AJ3" s="613"/>
      <c r="AK3" s="613"/>
      <c r="AL3" s="613"/>
      <c r="AM3" s="613"/>
      <c r="AN3" s="613"/>
    </row>
    <row r="4" spans="1:46" ht="15.75">
      <c r="B4" s="590" t="s">
        <v>4</v>
      </c>
      <c r="C4" s="590"/>
      <c r="D4" s="590"/>
      <c r="E4" s="590"/>
      <c r="F4" s="590"/>
      <c r="G4" s="590"/>
      <c r="H4" s="591"/>
      <c r="I4" s="591"/>
      <c r="J4" s="591"/>
      <c r="K4" s="591"/>
      <c r="L4" s="591"/>
      <c r="M4" s="591"/>
      <c r="N4" s="591"/>
      <c r="O4" s="591"/>
      <c r="P4" s="591"/>
      <c r="Q4" s="591"/>
      <c r="R4" s="590" t="s">
        <v>5</v>
      </c>
      <c r="S4" s="590"/>
      <c r="T4" s="590"/>
      <c r="U4" s="590"/>
      <c r="V4" s="591"/>
      <c r="W4" s="591"/>
      <c r="X4" s="591"/>
      <c r="Y4" s="591"/>
      <c r="Z4" s="591"/>
      <c r="AA4" s="591"/>
      <c r="AB4" s="591"/>
      <c r="AC4" s="591"/>
      <c r="AD4" s="591"/>
      <c r="AE4" s="591"/>
      <c r="AF4" s="591"/>
      <c r="AG4" s="591"/>
      <c r="AH4" s="591"/>
      <c r="AI4" s="591"/>
      <c r="AJ4" s="592" t="s">
        <v>6</v>
      </c>
      <c r="AK4" s="592"/>
      <c r="AL4" s="592"/>
      <c r="AM4" s="592"/>
      <c r="AN4" s="529"/>
    </row>
    <row r="5" spans="1:46" ht="15.75">
      <c r="B5" s="615" t="s">
        <v>679</v>
      </c>
      <c r="C5" s="615"/>
      <c r="D5" s="615"/>
      <c r="E5" s="615"/>
      <c r="F5" s="615"/>
      <c r="G5" s="615"/>
      <c r="H5" s="616"/>
      <c r="I5" s="616"/>
      <c r="J5" s="616"/>
      <c r="K5" s="616"/>
      <c r="L5" s="616"/>
      <c r="M5" s="616"/>
      <c r="N5" s="616"/>
      <c r="O5" s="616"/>
      <c r="P5" s="616"/>
      <c r="Q5" s="616"/>
      <c r="R5" s="590" t="s">
        <v>7</v>
      </c>
      <c r="S5" s="590"/>
      <c r="T5" s="590"/>
      <c r="U5" s="590"/>
      <c r="V5" s="591"/>
      <c r="W5" s="591"/>
      <c r="X5" s="591"/>
      <c r="Y5" s="591"/>
      <c r="Z5" s="591"/>
      <c r="AA5" s="591"/>
      <c r="AB5" s="591"/>
      <c r="AC5" s="591"/>
      <c r="AD5" s="591"/>
      <c r="AE5" s="591"/>
      <c r="AF5" s="591"/>
      <c r="AG5" s="591"/>
      <c r="AH5" s="591"/>
      <c r="AI5" s="591"/>
      <c r="AJ5" s="591"/>
      <c r="AK5" s="591"/>
      <c r="AL5" s="591"/>
      <c r="AM5" s="591"/>
      <c r="AN5" s="591"/>
    </row>
    <row r="6" spans="1:46" ht="15.75">
      <c r="B6" s="590" t="s">
        <v>678</v>
      </c>
      <c r="C6" s="590"/>
      <c r="D6" s="590"/>
      <c r="E6" s="590"/>
      <c r="F6" s="590"/>
      <c r="G6" s="590"/>
      <c r="H6" s="591"/>
      <c r="I6" s="591"/>
      <c r="J6" s="591"/>
      <c r="K6" s="591"/>
      <c r="L6" s="591"/>
      <c r="M6" s="591"/>
      <c r="N6" s="591"/>
      <c r="O6" s="591"/>
      <c r="P6" s="591"/>
      <c r="Q6" s="591"/>
      <c r="R6" s="590" t="s">
        <v>9</v>
      </c>
      <c r="S6" s="590"/>
      <c r="T6" s="590"/>
      <c r="U6" s="590"/>
      <c r="V6" s="591"/>
      <c r="W6" s="591"/>
      <c r="X6" s="591"/>
      <c r="Y6" s="591"/>
      <c r="Z6" s="591"/>
      <c r="AA6" s="591"/>
      <c r="AB6" s="591"/>
      <c r="AC6" s="591"/>
      <c r="AD6" s="530" t="s">
        <v>10</v>
      </c>
      <c r="AE6" s="591"/>
      <c r="AF6" s="591"/>
      <c r="AG6" s="591"/>
      <c r="AH6" s="591"/>
      <c r="AI6" s="591"/>
      <c r="AJ6" s="591"/>
      <c r="AK6" s="591"/>
      <c r="AL6" s="591"/>
      <c r="AM6" s="530" t="s">
        <v>10</v>
      </c>
      <c r="AN6" s="531"/>
    </row>
    <row r="7" spans="1:46" ht="15.75">
      <c r="B7" s="590" t="s">
        <v>680</v>
      </c>
      <c r="C7" s="590"/>
      <c r="D7" s="590"/>
      <c r="E7" s="590"/>
      <c r="F7" s="590"/>
      <c r="G7" s="590"/>
      <c r="H7" s="616"/>
      <c r="I7" s="616"/>
      <c r="J7" s="616"/>
      <c r="K7" s="616"/>
      <c r="L7" s="616"/>
      <c r="M7" s="616"/>
      <c r="N7" s="616"/>
      <c r="O7" s="616"/>
      <c r="P7" s="616"/>
      <c r="Q7" s="616"/>
      <c r="R7" s="590" t="s">
        <v>11</v>
      </c>
      <c r="S7" s="590"/>
      <c r="T7" s="590"/>
      <c r="U7" s="590"/>
      <c r="V7" s="614"/>
      <c r="W7" s="614"/>
      <c r="X7" s="614"/>
      <c r="Y7" s="614"/>
      <c r="Z7" s="614"/>
      <c r="AA7" s="614"/>
      <c r="AB7" s="614"/>
      <c r="AC7" s="614"/>
      <c r="AD7" s="614"/>
      <c r="AE7" s="614"/>
      <c r="AF7" s="614"/>
      <c r="AG7" s="614"/>
      <c r="AH7" s="614"/>
      <c r="AI7" s="614"/>
      <c r="AJ7" s="614"/>
      <c r="AK7" s="614"/>
      <c r="AL7" s="614"/>
      <c r="AM7" s="614"/>
      <c r="AN7" s="614"/>
    </row>
    <row r="8" spans="1:46" ht="15.75">
      <c r="B8" s="590" t="s">
        <v>8</v>
      </c>
      <c r="C8" s="590"/>
      <c r="D8" s="590"/>
      <c r="E8" s="590"/>
      <c r="F8" s="590"/>
      <c r="G8" s="590"/>
      <c r="H8" s="617"/>
      <c r="I8" s="617"/>
      <c r="J8" s="617"/>
      <c r="K8" s="617"/>
      <c r="L8" s="617"/>
      <c r="M8" s="617"/>
      <c r="N8" s="617"/>
      <c r="O8" s="617"/>
      <c r="P8" s="617"/>
      <c r="Q8" s="617"/>
      <c r="R8" s="590" t="s">
        <v>9</v>
      </c>
      <c r="S8" s="590"/>
      <c r="T8" s="590"/>
      <c r="U8" s="590"/>
      <c r="V8" s="591"/>
      <c r="W8" s="591"/>
      <c r="X8" s="591"/>
      <c r="Y8" s="591"/>
      <c r="Z8" s="591"/>
      <c r="AA8" s="591"/>
      <c r="AB8" s="591"/>
      <c r="AC8" s="591"/>
      <c r="AD8" s="530" t="s">
        <v>10</v>
      </c>
      <c r="AE8" s="591"/>
      <c r="AF8" s="591"/>
      <c r="AG8" s="591"/>
      <c r="AH8" s="591"/>
      <c r="AI8" s="591"/>
      <c r="AJ8" s="591"/>
      <c r="AK8" s="591"/>
      <c r="AL8" s="591"/>
      <c r="AM8" s="530" t="s">
        <v>10</v>
      </c>
      <c r="AN8" s="531"/>
    </row>
    <row r="9" spans="1:46" ht="15.75">
      <c r="B9" s="622"/>
      <c r="C9" s="622"/>
      <c r="D9" s="622"/>
      <c r="E9" s="622"/>
      <c r="F9" s="622"/>
      <c r="G9" s="622"/>
      <c r="H9" s="623"/>
      <c r="I9" s="623"/>
      <c r="J9" s="623"/>
      <c r="K9" s="623"/>
      <c r="L9" s="623"/>
      <c r="M9" s="623"/>
      <c r="N9" s="623"/>
      <c r="O9" s="623"/>
      <c r="P9" s="623"/>
      <c r="Q9" s="623"/>
      <c r="R9" s="590" t="s">
        <v>13</v>
      </c>
      <c r="S9" s="590"/>
      <c r="T9" s="590"/>
      <c r="U9" s="590"/>
      <c r="V9" s="614"/>
      <c r="W9" s="614"/>
      <c r="X9" s="614"/>
      <c r="Y9" s="614"/>
      <c r="Z9" s="614"/>
      <c r="AA9" s="614"/>
      <c r="AB9" s="614"/>
      <c r="AC9" s="614"/>
      <c r="AD9" s="614"/>
      <c r="AE9" s="614"/>
      <c r="AF9" s="624" t="s">
        <v>14</v>
      </c>
      <c r="AG9" s="624"/>
      <c r="AH9" s="614"/>
      <c r="AI9" s="614"/>
      <c r="AJ9" s="614"/>
      <c r="AK9" s="614"/>
      <c r="AL9" s="614"/>
      <c r="AM9" s="614"/>
      <c r="AN9" s="614"/>
    </row>
    <row r="10" spans="1:46" ht="15.75">
      <c r="B10" s="590" t="s">
        <v>12</v>
      </c>
      <c r="C10" s="590"/>
      <c r="D10" s="590"/>
      <c r="E10" s="590"/>
      <c r="F10" s="590"/>
      <c r="G10" s="590"/>
      <c r="H10" s="625"/>
      <c r="I10" s="625"/>
      <c r="J10" s="625"/>
      <c r="K10" s="626" t="s">
        <v>674</v>
      </c>
      <c r="L10" s="626"/>
      <c r="M10" s="626"/>
      <c r="N10" s="626"/>
      <c r="O10" s="625"/>
      <c r="P10" s="625"/>
      <c r="Q10" s="625"/>
      <c r="R10" s="590" t="s">
        <v>15</v>
      </c>
      <c r="S10" s="590"/>
      <c r="T10" s="590"/>
      <c r="U10" s="590"/>
      <c r="V10" s="614"/>
      <c r="W10" s="614"/>
      <c r="X10" s="614"/>
      <c r="Y10" s="614"/>
      <c r="Z10" s="614"/>
      <c r="AA10" s="614"/>
      <c r="AB10" s="614"/>
      <c r="AC10" s="614"/>
      <c r="AD10" s="614"/>
      <c r="AE10" s="614"/>
      <c r="AF10" s="590" t="s">
        <v>14</v>
      </c>
      <c r="AG10" s="590"/>
      <c r="AH10" s="591"/>
      <c r="AI10" s="591"/>
      <c r="AJ10" s="591"/>
      <c r="AK10" s="591"/>
      <c r="AL10" s="591"/>
      <c r="AM10" s="591"/>
      <c r="AN10" s="591"/>
    </row>
    <row r="11" spans="1:46" ht="8.4499999999999993" customHeight="1">
      <c r="B11" s="2"/>
      <c r="C11" s="2"/>
      <c r="D11" s="2"/>
      <c r="E11" s="2"/>
      <c r="F11" s="2"/>
      <c r="G11" s="2"/>
      <c r="H11" s="2"/>
      <c r="I11" s="2"/>
      <c r="J11" s="2"/>
      <c r="K11" s="2"/>
      <c r="L11" s="2"/>
      <c r="M11" s="2"/>
      <c r="R11" s="2"/>
      <c r="S11" s="2"/>
      <c r="T11" s="2"/>
      <c r="U11" s="2"/>
      <c r="V11" s="3"/>
      <c r="W11" s="3"/>
      <c r="X11" s="3"/>
      <c r="Y11" s="3"/>
      <c r="Z11" s="3"/>
      <c r="AA11" s="3"/>
      <c r="AB11" s="3"/>
      <c r="AC11" s="3"/>
      <c r="AD11" s="3"/>
      <c r="AE11" s="3"/>
      <c r="AF11" s="2"/>
      <c r="AG11" s="2"/>
      <c r="AH11" s="3"/>
      <c r="AI11" s="3"/>
      <c r="AJ11" s="3"/>
      <c r="AK11" s="3"/>
      <c r="AL11" s="3"/>
      <c r="AM11" s="3"/>
      <c r="AN11" s="3"/>
    </row>
    <row r="12" spans="1:46">
      <c r="B12" s="4" t="s">
        <v>16</v>
      </c>
      <c r="C12" s="627" t="s">
        <v>17</v>
      </c>
      <c r="D12" s="627"/>
      <c r="E12" s="627"/>
      <c r="F12" s="627"/>
      <c r="G12" s="627"/>
      <c r="H12" s="627"/>
      <c r="I12" s="627"/>
      <c r="J12" s="5" t="s">
        <v>18</v>
      </c>
      <c r="K12" s="627" t="s">
        <v>19</v>
      </c>
      <c r="L12" s="627"/>
      <c r="M12" s="627"/>
      <c r="N12" s="627"/>
      <c r="O12" s="627"/>
      <c r="P12" s="627"/>
      <c r="Q12" s="627"/>
      <c r="R12" s="627"/>
      <c r="S12" s="6"/>
    </row>
    <row r="13" spans="1:46" ht="29.45" customHeight="1">
      <c r="B13" s="628" t="s">
        <v>20</v>
      </c>
      <c r="C13" s="628"/>
      <c r="D13" s="628"/>
      <c r="E13" s="628"/>
      <c r="F13" s="628"/>
      <c r="G13" s="628"/>
      <c r="H13" s="628"/>
      <c r="I13" s="628"/>
      <c r="J13" s="628"/>
      <c r="K13" s="628"/>
      <c r="L13" s="628"/>
      <c r="M13" s="628"/>
      <c r="N13" s="7">
        <v>1</v>
      </c>
      <c r="O13" s="7">
        <v>2</v>
      </c>
      <c r="P13" s="7">
        <v>3</v>
      </c>
      <c r="Q13" s="7">
        <v>4</v>
      </c>
      <c r="R13" s="7">
        <v>5</v>
      </c>
      <c r="S13" s="8" t="s">
        <v>21</v>
      </c>
      <c r="T13" s="629" t="s">
        <v>22</v>
      </c>
      <c r="U13" s="629"/>
      <c r="V13" s="629"/>
      <c r="W13" s="629"/>
      <c r="X13" s="629"/>
      <c r="Y13" s="629"/>
      <c r="Z13" s="629"/>
      <c r="AA13" s="629"/>
      <c r="AB13" s="629"/>
      <c r="AC13" s="629"/>
      <c r="AD13" s="630" t="s">
        <v>23</v>
      </c>
      <c r="AE13" s="630"/>
      <c r="AF13" s="630"/>
      <c r="AG13" s="630"/>
      <c r="AH13" s="630"/>
      <c r="AI13" s="630"/>
      <c r="AJ13" s="630"/>
      <c r="AK13" s="630"/>
      <c r="AL13" s="630"/>
      <c r="AM13" s="630"/>
      <c r="AN13" s="9" t="s">
        <v>24</v>
      </c>
    </row>
    <row r="14" spans="1:46" ht="25.9" customHeight="1">
      <c r="B14" s="10">
        <v>1</v>
      </c>
      <c r="C14" s="618" t="s">
        <v>25</v>
      </c>
      <c r="D14" s="619"/>
      <c r="E14" s="619"/>
      <c r="F14" s="619"/>
      <c r="G14" s="619"/>
      <c r="H14" s="619"/>
      <c r="I14" s="619"/>
      <c r="J14" s="619"/>
      <c r="K14" s="619"/>
      <c r="L14" s="619"/>
      <c r="M14" s="619"/>
      <c r="N14" s="11" t="s">
        <v>26</v>
      </c>
      <c r="O14" s="12" t="s">
        <v>27</v>
      </c>
      <c r="P14" s="12" t="s">
        <v>27</v>
      </c>
      <c r="Q14" s="13" t="s">
        <v>28</v>
      </c>
      <c r="R14" s="14" t="s">
        <v>26</v>
      </c>
      <c r="S14" s="15"/>
      <c r="T14" s="620"/>
      <c r="U14" s="620"/>
      <c r="V14" s="620"/>
      <c r="W14" s="620"/>
      <c r="X14" s="620"/>
      <c r="Y14" s="620"/>
      <c r="Z14" s="620"/>
      <c r="AA14" s="620"/>
      <c r="AB14" s="620"/>
      <c r="AC14" s="620"/>
      <c r="AD14" s="621"/>
      <c r="AE14" s="621"/>
      <c r="AF14" s="621"/>
      <c r="AG14" s="621"/>
      <c r="AH14" s="621"/>
      <c r="AI14" s="621"/>
      <c r="AJ14" s="621"/>
      <c r="AK14" s="621"/>
      <c r="AL14" s="621"/>
      <c r="AM14" s="621"/>
      <c r="AN14" s="16"/>
    </row>
    <row r="15" spans="1:46" ht="25.9" customHeight="1">
      <c r="B15" s="17">
        <v>2</v>
      </c>
      <c r="C15" s="631" t="s">
        <v>562</v>
      </c>
      <c r="D15" s="619"/>
      <c r="E15" s="619"/>
      <c r="F15" s="619"/>
      <c r="G15" s="619"/>
      <c r="H15" s="619"/>
      <c r="I15" s="619"/>
      <c r="J15" s="619"/>
      <c r="K15" s="619"/>
      <c r="L15" s="619"/>
      <c r="M15" s="619"/>
      <c r="N15" s="11" t="s">
        <v>26</v>
      </c>
      <c r="O15" s="11" t="s">
        <v>27</v>
      </c>
      <c r="P15" s="18" t="s">
        <v>27</v>
      </c>
      <c r="Q15" s="13" t="s">
        <v>28</v>
      </c>
      <c r="R15" s="14" t="s">
        <v>26</v>
      </c>
      <c r="S15" s="15"/>
      <c r="T15" s="633"/>
      <c r="U15" s="633"/>
      <c r="V15" s="633"/>
      <c r="W15" s="633"/>
      <c r="X15" s="633"/>
      <c r="Y15" s="633"/>
      <c r="Z15" s="633"/>
      <c r="AA15" s="633"/>
      <c r="AB15" s="633"/>
      <c r="AC15" s="633"/>
      <c r="AD15" s="621"/>
      <c r="AE15" s="621"/>
      <c r="AF15" s="621"/>
      <c r="AG15" s="621"/>
      <c r="AH15" s="621"/>
      <c r="AI15" s="621"/>
      <c r="AJ15" s="621"/>
      <c r="AK15" s="621"/>
      <c r="AL15" s="621"/>
      <c r="AM15" s="621"/>
      <c r="AN15" s="16"/>
    </row>
    <row r="16" spans="1:46" ht="25.9" customHeight="1">
      <c r="B16" s="10">
        <v>3</v>
      </c>
      <c r="C16" s="636" t="s">
        <v>563</v>
      </c>
      <c r="D16" s="637"/>
      <c r="E16" s="637"/>
      <c r="F16" s="637"/>
      <c r="G16" s="637"/>
      <c r="H16" s="637"/>
      <c r="I16" s="637"/>
      <c r="J16" s="637"/>
      <c r="K16" s="637"/>
      <c r="L16" s="637"/>
      <c r="M16" s="637"/>
      <c r="N16" s="11" t="s">
        <v>26</v>
      </c>
      <c r="O16" s="11" t="s">
        <v>26</v>
      </c>
      <c r="P16" s="12" t="s">
        <v>27</v>
      </c>
      <c r="Q16" s="13" t="s">
        <v>28</v>
      </c>
      <c r="R16" s="14" t="s">
        <v>26</v>
      </c>
      <c r="S16" s="15"/>
      <c r="T16" s="633"/>
      <c r="U16" s="633"/>
      <c r="V16" s="633"/>
      <c r="W16" s="633"/>
      <c r="X16" s="633"/>
      <c r="Y16" s="633"/>
      <c r="Z16" s="633"/>
      <c r="AA16" s="633"/>
      <c r="AB16" s="633"/>
      <c r="AC16" s="633"/>
      <c r="AD16" s="621"/>
      <c r="AE16" s="621"/>
      <c r="AF16" s="621"/>
      <c r="AG16" s="621"/>
      <c r="AH16" s="621"/>
      <c r="AI16" s="621"/>
      <c r="AJ16" s="621"/>
      <c r="AK16" s="621"/>
      <c r="AL16" s="621"/>
      <c r="AM16" s="621"/>
      <c r="AN16" s="16"/>
    </row>
    <row r="17" spans="1:40" ht="25.9" customHeight="1">
      <c r="B17" s="17">
        <v>4</v>
      </c>
      <c r="C17" s="631" t="s">
        <v>29</v>
      </c>
      <c r="D17" s="632"/>
      <c r="E17" s="632"/>
      <c r="F17" s="632"/>
      <c r="G17" s="632"/>
      <c r="H17" s="632"/>
      <c r="I17" s="632"/>
      <c r="J17" s="632"/>
      <c r="K17" s="632"/>
      <c r="L17" s="632"/>
      <c r="M17" s="632"/>
      <c r="N17" s="19" t="s">
        <v>26</v>
      </c>
      <c r="O17" s="19" t="s">
        <v>26</v>
      </c>
      <c r="P17" s="11" t="s">
        <v>27</v>
      </c>
      <c r="Q17" s="13" t="s">
        <v>28</v>
      </c>
      <c r="R17" s="19" t="s">
        <v>26</v>
      </c>
      <c r="S17" s="15"/>
      <c r="T17" s="633"/>
      <c r="U17" s="633"/>
      <c r="V17" s="633"/>
      <c r="W17" s="633"/>
      <c r="X17" s="633"/>
      <c r="Y17" s="633"/>
      <c r="Z17" s="633"/>
      <c r="AA17" s="633"/>
      <c r="AB17" s="633"/>
      <c r="AC17" s="633"/>
      <c r="AD17" s="621"/>
      <c r="AE17" s="621"/>
      <c r="AF17" s="621"/>
      <c r="AG17" s="621"/>
      <c r="AH17" s="621"/>
      <c r="AI17" s="621"/>
      <c r="AJ17" s="621"/>
      <c r="AK17" s="621"/>
      <c r="AL17" s="621"/>
      <c r="AM17" s="621"/>
      <c r="AN17" s="16"/>
    </row>
    <row r="18" spans="1:40" ht="24.95" customHeight="1">
      <c r="B18" s="10">
        <v>5</v>
      </c>
      <c r="C18" s="634" t="s">
        <v>30</v>
      </c>
      <c r="D18" s="632"/>
      <c r="E18" s="632"/>
      <c r="F18" s="632"/>
      <c r="G18" s="632"/>
      <c r="H18" s="632"/>
      <c r="I18" s="632"/>
      <c r="J18" s="632"/>
      <c r="K18" s="632"/>
      <c r="L18" s="632"/>
      <c r="M18" s="632"/>
      <c r="N18" s="14" t="s">
        <v>26</v>
      </c>
      <c r="O18" s="14" t="s">
        <v>26</v>
      </c>
      <c r="P18" s="12" t="s">
        <v>27</v>
      </c>
      <c r="Q18" s="13" t="s">
        <v>28</v>
      </c>
      <c r="R18" s="14" t="s">
        <v>26</v>
      </c>
      <c r="S18" s="15"/>
      <c r="T18" s="635"/>
      <c r="U18" s="635"/>
      <c r="V18" s="635"/>
      <c r="W18" s="635"/>
      <c r="X18" s="635"/>
      <c r="Y18" s="635"/>
      <c r="Z18" s="635"/>
      <c r="AA18" s="635"/>
      <c r="AB18" s="635"/>
      <c r="AC18" s="635"/>
      <c r="AD18" s="621"/>
      <c r="AE18" s="621"/>
      <c r="AF18" s="621"/>
      <c r="AG18" s="621"/>
      <c r="AH18" s="621"/>
      <c r="AI18" s="621"/>
      <c r="AJ18" s="621"/>
      <c r="AK18" s="621"/>
      <c r="AL18" s="621"/>
      <c r="AM18" s="621"/>
      <c r="AN18" s="16"/>
    </row>
    <row r="19" spans="1:40" ht="24.95" customHeight="1">
      <c r="B19" s="10">
        <v>6</v>
      </c>
      <c r="C19" s="634" t="s">
        <v>31</v>
      </c>
      <c r="D19" s="632"/>
      <c r="E19" s="632"/>
      <c r="F19" s="632"/>
      <c r="G19" s="632"/>
      <c r="H19" s="632"/>
      <c r="I19" s="632"/>
      <c r="J19" s="632"/>
      <c r="K19" s="632"/>
      <c r="L19" s="632"/>
      <c r="M19" s="632"/>
      <c r="N19" s="14" t="s">
        <v>26</v>
      </c>
      <c r="O19" s="14" t="s">
        <v>26</v>
      </c>
      <c r="P19" s="12" t="s">
        <v>27</v>
      </c>
      <c r="Q19" s="13" t="s">
        <v>28</v>
      </c>
      <c r="R19" s="14" t="s">
        <v>26</v>
      </c>
      <c r="S19" s="15"/>
      <c r="T19" s="633"/>
      <c r="U19" s="633"/>
      <c r="V19" s="633"/>
      <c r="W19" s="633"/>
      <c r="X19" s="633"/>
      <c r="Y19" s="633"/>
      <c r="Z19" s="633"/>
      <c r="AA19" s="633"/>
      <c r="AB19" s="633"/>
      <c r="AC19" s="633"/>
      <c r="AD19" s="639"/>
      <c r="AE19" s="621"/>
      <c r="AF19" s="621"/>
      <c r="AG19" s="621"/>
      <c r="AH19" s="621"/>
      <c r="AI19" s="621"/>
      <c r="AJ19" s="621"/>
      <c r="AK19" s="621"/>
      <c r="AL19" s="621"/>
      <c r="AM19" s="621"/>
      <c r="AN19" s="16"/>
    </row>
    <row r="20" spans="1:40" ht="24.95" customHeight="1">
      <c r="B20" s="10">
        <v>7</v>
      </c>
      <c r="C20" s="634" t="s">
        <v>32</v>
      </c>
      <c r="D20" s="632"/>
      <c r="E20" s="632"/>
      <c r="F20" s="632"/>
      <c r="G20" s="632"/>
      <c r="H20" s="632"/>
      <c r="I20" s="632"/>
      <c r="J20" s="632"/>
      <c r="K20" s="632"/>
      <c r="L20" s="632"/>
      <c r="M20" s="632"/>
      <c r="N20" s="19" t="s">
        <v>26</v>
      </c>
      <c r="O20" s="11" t="s">
        <v>26</v>
      </c>
      <c r="P20" s="12" t="s">
        <v>27</v>
      </c>
      <c r="Q20" s="13" t="s">
        <v>28</v>
      </c>
      <c r="R20" s="14" t="s">
        <v>26</v>
      </c>
      <c r="S20" s="15"/>
      <c r="T20" s="633"/>
      <c r="U20" s="633"/>
      <c r="V20" s="633"/>
      <c r="W20" s="633"/>
      <c r="X20" s="633"/>
      <c r="Y20" s="633"/>
      <c r="Z20" s="633"/>
      <c r="AA20" s="633"/>
      <c r="AB20" s="633"/>
      <c r="AC20" s="633"/>
      <c r="AD20" s="621"/>
      <c r="AE20" s="621"/>
      <c r="AF20" s="621"/>
      <c r="AG20" s="621"/>
      <c r="AH20" s="621"/>
      <c r="AI20" s="621"/>
      <c r="AJ20" s="621"/>
      <c r="AK20" s="621"/>
      <c r="AL20" s="621"/>
      <c r="AM20" s="621"/>
      <c r="AN20" s="16"/>
    </row>
    <row r="21" spans="1:40" ht="24.95" customHeight="1">
      <c r="B21" s="10">
        <v>8</v>
      </c>
      <c r="C21" s="618" t="s">
        <v>33</v>
      </c>
      <c r="D21" s="638"/>
      <c r="E21" s="638"/>
      <c r="F21" s="638"/>
      <c r="G21" s="638"/>
      <c r="H21" s="638"/>
      <c r="I21" s="638"/>
      <c r="J21" s="638"/>
      <c r="K21" s="638"/>
      <c r="L21" s="638"/>
      <c r="M21" s="638"/>
      <c r="N21" s="14" t="s">
        <v>26</v>
      </c>
      <c r="O21" s="20" t="s">
        <v>26</v>
      </c>
      <c r="P21" s="12" t="s">
        <v>27</v>
      </c>
      <c r="Q21" s="13" t="s">
        <v>28</v>
      </c>
      <c r="R21" s="14" t="s">
        <v>26</v>
      </c>
      <c r="S21" s="15"/>
      <c r="T21" s="633"/>
      <c r="U21" s="633"/>
      <c r="V21" s="633"/>
      <c r="W21" s="633"/>
      <c r="X21" s="633"/>
      <c r="Y21" s="633"/>
      <c r="Z21" s="633"/>
      <c r="AA21" s="633"/>
      <c r="AB21" s="633"/>
      <c r="AC21" s="633"/>
      <c r="AD21" s="621"/>
      <c r="AE21" s="621"/>
      <c r="AF21" s="621"/>
      <c r="AG21" s="621"/>
      <c r="AH21" s="621"/>
      <c r="AI21" s="621"/>
      <c r="AJ21" s="621"/>
      <c r="AK21" s="621"/>
      <c r="AL21" s="621"/>
      <c r="AM21" s="621"/>
      <c r="AN21" s="16"/>
    </row>
    <row r="22" spans="1:40" ht="24.95" customHeight="1">
      <c r="B22" s="10">
        <v>9</v>
      </c>
      <c r="C22" s="618" t="s">
        <v>34</v>
      </c>
      <c r="D22" s="638"/>
      <c r="E22" s="638"/>
      <c r="F22" s="638"/>
      <c r="G22" s="638"/>
      <c r="H22" s="638"/>
      <c r="I22" s="638"/>
      <c r="J22" s="638"/>
      <c r="K22" s="638"/>
      <c r="L22" s="638"/>
      <c r="M22" s="638"/>
      <c r="N22" s="14" t="s">
        <v>26</v>
      </c>
      <c r="O22" s="12" t="s">
        <v>27</v>
      </c>
      <c r="P22" s="12" t="s">
        <v>27</v>
      </c>
      <c r="Q22" s="13" t="s">
        <v>28</v>
      </c>
      <c r="R22" s="14" t="s">
        <v>26</v>
      </c>
      <c r="S22" s="15"/>
      <c r="T22" s="633"/>
      <c r="U22" s="633"/>
      <c r="V22" s="633"/>
      <c r="W22" s="633"/>
      <c r="X22" s="633"/>
      <c r="Y22" s="633"/>
      <c r="Z22" s="633"/>
      <c r="AA22" s="633"/>
      <c r="AB22" s="633"/>
      <c r="AC22" s="633"/>
      <c r="AD22" s="621"/>
      <c r="AE22" s="621"/>
      <c r="AF22" s="621"/>
      <c r="AG22" s="621"/>
      <c r="AH22" s="621"/>
      <c r="AI22" s="621"/>
      <c r="AJ22" s="621"/>
      <c r="AK22" s="621"/>
      <c r="AL22" s="621"/>
      <c r="AM22" s="621"/>
      <c r="AN22" s="16"/>
    </row>
    <row r="23" spans="1:40" ht="24.95" customHeight="1">
      <c r="B23" s="10">
        <v>10</v>
      </c>
      <c r="C23" s="642" t="s">
        <v>35</v>
      </c>
      <c r="D23" s="643"/>
      <c r="E23" s="643"/>
      <c r="F23" s="643"/>
      <c r="G23" s="643"/>
      <c r="H23" s="643"/>
      <c r="I23" s="643"/>
      <c r="J23" s="643"/>
      <c r="K23" s="643"/>
      <c r="L23" s="643"/>
      <c r="M23" s="643"/>
      <c r="N23" s="14" t="s">
        <v>26</v>
      </c>
      <c r="O23" s="14" t="s">
        <v>27</v>
      </c>
      <c r="P23" s="12" t="s">
        <v>27</v>
      </c>
      <c r="Q23" s="13" t="s">
        <v>28</v>
      </c>
      <c r="R23" s="14" t="s">
        <v>26</v>
      </c>
      <c r="S23" s="15"/>
      <c r="T23" s="633"/>
      <c r="U23" s="633"/>
      <c r="V23" s="633"/>
      <c r="W23" s="633"/>
      <c r="X23" s="633"/>
      <c r="Y23" s="633"/>
      <c r="Z23" s="633"/>
      <c r="AA23" s="633"/>
      <c r="AB23" s="633"/>
      <c r="AC23" s="633"/>
      <c r="AD23" s="621"/>
      <c r="AE23" s="621"/>
      <c r="AF23" s="621"/>
      <c r="AG23" s="621"/>
      <c r="AH23" s="621"/>
      <c r="AI23" s="621"/>
      <c r="AJ23" s="621"/>
      <c r="AK23" s="621"/>
      <c r="AL23" s="621"/>
      <c r="AM23" s="621"/>
      <c r="AN23" s="16"/>
    </row>
    <row r="24" spans="1:40" ht="24.95" customHeight="1">
      <c r="B24" s="10" t="s">
        <v>36</v>
      </c>
      <c r="C24" s="618" t="s">
        <v>37</v>
      </c>
      <c r="D24" s="638"/>
      <c r="E24" s="638"/>
      <c r="F24" s="638"/>
      <c r="G24" s="638"/>
      <c r="H24" s="638"/>
      <c r="I24" s="638"/>
      <c r="J24" s="638"/>
      <c r="K24" s="638"/>
      <c r="L24" s="638"/>
      <c r="M24" s="638"/>
      <c r="N24" s="14" t="s">
        <v>26</v>
      </c>
      <c r="O24" s="20" t="s">
        <v>27</v>
      </c>
      <c r="P24" s="12" t="s">
        <v>27</v>
      </c>
      <c r="Q24" s="13" t="s">
        <v>28</v>
      </c>
      <c r="R24" s="14" t="s">
        <v>26</v>
      </c>
      <c r="S24" s="15"/>
      <c r="T24" s="633"/>
      <c r="U24" s="633"/>
      <c r="V24" s="633"/>
      <c r="W24" s="633"/>
      <c r="X24" s="633"/>
      <c r="Y24" s="633"/>
      <c r="Z24" s="633"/>
      <c r="AA24" s="633"/>
      <c r="AB24" s="633"/>
      <c r="AC24" s="633"/>
      <c r="AD24" s="621"/>
      <c r="AE24" s="621"/>
      <c r="AF24" s="621"/>
      <c r="AG24" s="621"/>
      <c r="AH24" s="621"/>
      <c r="AI24" s="621"/>
      <c r="AJ24" s="621"/>
      <c r="AK24" s="621"/>
      <c r="AL24" s="621"/>
      <c r="AM24" s="621"/>
      <c r="AN24" s="16"/>
    </row>
    <row r="25" spans="1:40" ht="24.95" customHeight="1">
      <c r="B25" s="10">
        <v>11</v>
      </c>
      <c r="C25" s="618" t="s">
        <v>38</v>
      </c>
      <c r="D25" s="638"/>
      <c r="E25" s="638"/>
      <c r="F25" s="638"/>
      <c r="G25" s="638"/>
      <c r="H25" s="638"/>
      <c r="I25" s="638"/>
      <c r="J25" s="638"/>
      <c r="K25" s="638"/>
      <c r="L25" s="638"/>
      <c r="M25" s="638"/>
      <c r="N25" s="20" t="s">
        <v>26</v>
      </c>
      <c r="O25" s="20" t="s">
        <v>26</v>
      </c>
      <c r="P25" s="12" t="s">
        <v>27</v>
      </c>
      <c r="Q25" s="13" t="s">
        <v>28</v>
      </c>
      <c r="R25" s="14" t="s">
        <v>26</v>
      </c>
      <c r="S25" s="15"/>
      <c r="T25" s="633"/>
      <c r="U25" s="633"/>
      <c r="V25" s="633"/>
      <c r="W25" s="633"/>
      <c r="X25" s="633"/>
      <c r="Y25" s="633"/>
      <c r="Z25" s="633"/>
      <c r="AA25" s="633"/>
      <c r="AB25" s="633"/>
      <c r="AC25" s="633"/>
      <c r="AD25" s="621"/>
      <c r="AE25" s="621"/>
      <c r="AF25" s="621"/>
      <c r="AG25" s="621"/>
      <c r="AH25" s="621"/>
      <c r="AI25" s="621"/>
      <c r="AJ25" s="621"/>
      <c r="AK25" s="621"/>
      <c r="AL25" s="621"/>
      <c r="AM25" s="621"/>
      <c r="AN25" s="16"/>
    </row>
    <row r="26" spans="1:40" ht="24.95" customHeight="1">
      <c r="B26" s="10">
        <v>12</v>
      </c>
      <c r="C26" s="640" t="s">
        <v>39</v>
      </c>
      <c r="D26" s="641"/>
      <c r="E26" s="641"/>
      <c r="F26" s="641"/>
      <c r="G26" s="641"/>
      <c r="H26" s="641"/>
      <c r="I26" s="641"/>
      <c r="J26" s="641"/>
      <c r="K26" s="641"/>
      <c r="L26" s="641"/>
      <c r="M26" s="618"/>
      <c r="N26" s="14" t="s">
        <v>26</v>
      </c>
      <c r="O26" s="12" t="s">
        <v>27</v>
      </c>
      <c r="P26" s="12" t="s">
        <v>27</v>
      </c>
      <c r="Q26" s="13" t="s">
        <v>28</v>
      </c>
      <c r="R26" s="14" t="s">
        <v>26</v>
      </c>
      <c r="S26" s="15"/>
      <c r="T26" s="633"/>
      <c r="U26" s="633"/>
      <c r="V26" s="633"/>
      <c r="W26" s="633"/>
      <c r="X26" s="633"/>
      <c r="Y26" s="633"/>
      <c r="Z26" s="633"/>
      <c r="AA26" s="633"/>
      <c r="AB26" s="633"/>
      <c r="AC26" s="633"/>
      <c r="AD26" s="621"/>
      <c r="AE26" s="621"/>
      <c r="AF26" s="621"/>
      <c r="AG26" s="621"/>
      <c r="AH26" s="621"/>
      <c r="AI26" s="621"/>
      <c r="AJ26" s="621"/>
      <c r="AK26" s="621"/>
      <c r="AL26" s="621"/>
      <c r="AM26" s="621"/>
      <c r="AN26" s="16"/>
    </row>
    <row r="27" spans="1:40" ht="24.95" customHeight="1">
      <c r="A27" s="21"/>
      <c r="B27" s="10">
        <v>13</v>
      </c>
      <c r="C27" s="640" t="s">
        <v>40</v>
      </c>
      <c r="D27" s="641"/>
      <c r="E27" s="641"/>
      <c r="F27" s="641"/>
      <c r="G27" s="641"/>
      <c r="H27" s="641"/>
      <c r="I27" s="641"/>
      <c r="J27" s="641"/>
      <c r="K27" s="641"/>
      <c r="L27" s="641"/>
      <c r="M27" s="618"/>
      <c r="N27" s="11" t="s">
        <v>27</v>
      </c>
      <c r="O27" s="12" t="s">
        <v>27</v>
      </c>
      <c r="P27" s="12" t="s">
        <v>27</v>
      </c>
      <c r="Q27" s="13" t="s">
        <v>28</v>
      </c>
      <c r="R27" s="14" t="s">
        <v>26</v>
      </c>
      <c r="S27" s="15"/>
      <c r="T27" s="633"/>
      <c r="U27" s="633"/>
      <c r="V27" s="633"/>
      <c r="W27" s="633"/>
      <c r="X27" s="633"/>
      <c r="Y27" s="633"/>
      <c r="Z27" s="633"/>
      <c r="AA27" s="633"/>
      <c r="AB27" s="633"/>
      <c r="AC27" s="633"/>
      <c r="AD27" s="621"/>
      <c r="AE27" s="621"/>
      <c r="AF27" s="621"/>
      <c r="AG27" s="621"/>
      <c r="AH27" s="621"/>
      <c r="AI27" s="621"/>
      <c r="AJ27" s="621"/>
      <c r="AK27" s="621"/>
      <c r="AL27" s="621"/>
      <c r="AM27" s="621"/>
      <c r="AN27" s="16"/>
    </row>
    <row r="28" spans="1:40" ht="24.95" customHeight="1">
      <c r="B28" s="10">
        <v>14</v>
      </c>
      <c r="C28" s="640" t="s">
        <v>41</v>
      </c>
      <c r="D28" s="641"/>
      <c r="E28" s="641"/>
      <c r="F28" s="641"/>
      <c r="G28" s="641"/>
      <c r="H28" s="641"/>
      <c r="I28" s="641"/>
      <c r="J28" s="641"/>
      <c r="K28" s="641"/>
      <c r="L28" s="641"/>
      <c r="M28" s="618"/>
      <c r="N28" s="14" t="s">
        <v>26</v>
      </c>
      <c r="O28" s="12" t="s">
        <v>27</v>
      </c>
      <c r="P28" s="12" t="s">
        <v>27</v>
      </c>
      <c r="Q28" s="13" t="s">
        <v>28</v>
      </c>
      <c r="R28" s="14" t="s">
        <v>26</v>
      </c>
      <c r="S28" s="15"/>
      <c r="T28" s="633"/>
      <c r="U28" s="633"/>
      <c r="V28" s="633"/>
      <c r="W28" s="633"/>
      <c r="X28" s="633"/>
      <c r="Y28" s="633"/>
      <c r="Z28" s="633"/>
      <c r="AA28" s="633"/>
      <c r="AB28" s="633"/>
      <c r="AC28" s="633"/>
      <c r="AD28" s="621"/>
      <c r="AE28" s="621"/>
      <c r="AF28" s="621"/>
      <c r="AG28" s="621"/>
      <c r="AH28" s="621"/>
      <c r="AI28" s="621"/>
      <c r="AJ28" s="621"/>
      <c r="AK28" s="621"/>
      <c r="AL28" s="621"/>
      <c r="AM28" s="621"/>
      <c r="AN28" s="16"/>
    </row>
    <row r="29" spans="1:40" ht="24.95" customHeight="1">
      <c r="B29" s="10">
        <v>15</v>
      </c>
      <c r="C29" s="640" t="s">
        <v>42</v>
      </c>
      <c r="D29" s="641"/>
      <c r="E29" s="641"/>
      <c r="F29" s="641"/>
      <c r="G29" s="641"/>
      <c r="H29" s="641"/>
      <c r="I29" s="641"/>
      <c r="J29" s="641"/>
      <c r="K29" s="641"/>
      <c r="L29" s="641"/>
      <c r="M29" s="618"/>
      <c r="N29" s="14" t="s">
        <v>26</v>
      </c>
      <c r="O29" s="20" t="s">
        <v>26</v>
      </c>
      <c r="P29" s="12" t="s">
        <v>26</v>
      </c>
      <c r="Q29" s="13" t="s">
        <v>28</v>
      </c>
      <c r="R29" s="14" t="s">
        <v>26</v>
      </c>
      <c r="S29" s="15"/>
      <c r="T29" s="633"/>
      <c r="U29" s="633"/>
      <c r="V29" s="633"/>
      <c r="W29" s="633"/>
      <c r="X29" s="633"/>
      <c r="Y29" s="633"/>
      <c r="Z29" s="633"/>
      <c r="AA29" s="633"/>
      <c r="AB29" s="633"/>
      <c r="AC29" s="633"/>
      <c r="AD29" s="621"/>
      <c r="AE29" s="621"/>
      <c r="AF29" s="621"/>
      <c r="AG29" s="621"/>
      <c r="AH29" s="621"/>
      <c r="AI29" s="621"/>
      <c r="AJ29" s="621"/>
      <c r="AK29" s="621"/>
      <c r="AL29" s="621"/>
      <c r="AM29" s="621"/>
      <c r="AN29" s="16"/>
    </row>
    <row r="30" spans="1:40" ht="24.95" customHeight="1">
      <c r="B30" s="17">
        <v>16</v>
      </c>
      <c r="C30" s="644" t="s">
        <v>43</v>
      </c>
      <c r="D30" s="645"/>
      <c r="E30" s="645"/>
      <c r="F30" s="645"/>
      <c r="G30" s="645"/>
      <c r="H30" s="645"/>
      <c r="I30" s="645"/>
      <c r="J30" s="645"/>
      <c r="K30" s="645"/>
      <c r="L30" s="645"/>
      <c r="M30" s="631"/>
      <c r="N30" s="12" t="s">
        <v>26</v>
      </c>
      <c r="O30" s="12" t="s">
        <v>26</v>
      </c>
      <c r="P30" s="12" t="s">
        <v>27</v>
      </c>
      <c r="Q30" s="13" t="s">
        <v>28</v>
      </c>
      <c r="R30" s="19" t="s">
        <v>26</v>
      </c>
      <c r="S30" s="15"/>
      <c r="T30" s="633"/>
      <c r="U30" s="633"/>
      <c r="V30" s="633"/>
      <c r="W30" s="633"/>
      <c r="X30" s="633"/>
      <c r="Y30" s="633"/>
      <c r="Z30" s="633"/>
      <c r="AA30" s="633"/>
      <c r="AB30" s="633"/>
      <c r="AC30" s="633"/>
      <c r="AD30" s="621"/>
      <c r="AE30" s="621"/>
      <c r="AF30" s="621"/>
      <c r="AG30" s="621"/>
      <c r="AH30" s="621"/>
      <c r="AI30" s="621"/>
      <c r="AJ30" s="621"/>
      <c r="AK30" s="621"/>
      <c r="AL30" s="621"/>
      <c r="AM30" s="621"/>
      <c r="AN30" s="16"/>
    </row>
    <row r="31" spans="1:40" ht="24.95" customHeight="1">
      <c r="B31" s="10">
        <v>17</v>
      </c>
      <c r="C31" s="646" t="s">
        <v>44</v>
      </c>
      <c r="D31" s="647"/>
      <c r="E31" s="647"/>
      <c r="F31" s="647"/>
      <c r="G31" s="647"/>
      <c r="H31" s="647"/>
      <c r="I31" s="647"/>
      <c r="J31" s="647"/>
      <c r="K31" s="647"/>
      <c r="L31" s="647"/>
      <c r="M31" s="648"/>
      <c r="N31" s="18" t="s">
        <v>26</v>
      </c>
      <c r="O31" s="12" t="s">
        <v>26</v>
      </c>
      <c r="P31" s="12" t="s">
        <v>27</v>
      </c>
      <c r="Q31" s="13" t="s">
        <v>28</v>
      </c>
      <c r="R31" s="19" t="s">
        <v>26</v>
      </c>
      <c r="S31" s="15"/>
      <c r="T31" s="633"/>
      <c r="U31" s="633"/>
      <c r="V31" s="633"/>
      <c r="W31" s="633"/>
      <c r="X31" s="633"/>
      <c r="Y31" s="633"/>
      <c r="Z31" s="633"/>
      <c r="AA31" s="633"/>
      <c r="AB31" s="633"/>
      <c r="AC31" s="633"/>
      <c r="AD31" s="621"/>
      <c r="AE31" s="621"/>
      <c r="AF31" s="621"/>
      <c r="AG31" s="621"/>
      <c r="AH31" s="621"/>
      <c r="AI31" s="621"/>
      <c r="AJ31" s="621"/>
      <c r="AK31" s="621"/>
      <c r="AL31" s="621"/>
      <c r="AM31" s="621"/>
      <c r="AN31" s="16"/>
    </row>
    <row r="32" spans="1:40" ht="24.95" customHeight="1">
      <c r="A32" s="21"/>
      <c r="B32" s="17" t="s">
        <v>45</v>
      </c>
      <c r="C32" s="644" t="s">
        <v>46</v>
      </c>
      <c r="D32" s="645"/>
      <c r="E32" s="645"/>
      <c r="F32" s="645"/>
      <c r="G32" s="645"/>
      <c r="H32" s="645"/>
      <c r="I32" s="645"/>
      <c r="J32" s="645"/>
      <c r="K32" s="645"/>
      <c r="L32" s="645"/>
      <c r="M32" s="631"/>
      <c r="N32" s="18" t="s">
        <v>26</v>
      </c>
      <c r="O32" s="12" t="s">
        <v>27</v>
      </c>
      <c r="P32" s="12" t="s">
        <v>27</v>
      </c>
      <c r="Q32" s="13" t="s">
        <v>28</v>
      </c>
      <c r="R32" s="19" t="s">
        <v>26</v>
      </c>
      <c r="S32" s="15"/>
      <c r="T32" s="633"/>
      <c r="U32" s="633"/>
      <c r="V32" s="633"/>
      <c r="W32" s="633"/>
      <c r="X32" s="633"/>
      <c r="Y32" s="633"/>
      <c r="Z32" s="633"/>
      <c r="AA32" s="633"/>
      <c r="AB32" s="633"/>
      <c r="AC32" s="633"/>
      <c r="AD32" s="621"/>
      <c r="AE32" s="621"/>
      <c r="AF32" s="621"/>
      <c r="AG32" s="621"/>
      <c r="AH32" s="621"/>
      <c r="AI32" s="621"/>
      <c r="AJ32" s="621"/>
      <c r="AK32" s="621"/>
      <c r="AL32" s="621"/>
      <c r="AM32" s="621"/>
      <c r="AN32" s="16"/>
    </row>
    <row r="33" spans="2:40" ht="25.9" customHeight="1">
      <c r="B33" s="10">
        <v>18</v>
      </c>
      <c r="C33" s="640" t="s">
        <v>564</v>
      </c>
      <c r="D33" s="641"/>
      <c r="E33" s="641"/>
      <c r="F33" s="641"/>
      <c r="G33" s="641"/>
      <c r="H33" s="641"/>
      <c r="I33" s="641"/>
      <c r="J33" s="641"/>
      <c r="K33" s="641"/>
      <c r="L33" s="641"/>
      <c r="M33" s="618"/>
      <c r="N33" s="11" t="s">
        <v>27</v>
      </c>
      <c r="O33" s="12" t="s">
        <v>27</v>
      </c>
      <c r="P33" s="12" t="s">
        <v>27</v>
      </c>
      <c r="Q33" s="22" t="s">
        <v>28</v>
      </c>
      <c r="R33" s="20" t="s">
        <v>26</v>
      </c>
      <c r="S33" s="15"/>
      <c r="T33" s="620"/>
      <c r="U33" s="620"/>
      <c r="V33" s="620"/>
      <c r="W33" s="620"/>
      <c r="X33" s="620"/>
      <c r="Y33" s="620"/>
      <c r="Z33" s="620"/>
      <c r="AA33" s="620"/>
      <c r="AB33" s="620"/>
      <c r="AC33" s="620"/>
      <c r="AD33" s="621"/>
      <c r="AE33" s="621"/>
      <c r="AF33" s="621"/>
      <c r="AG33" s="621"/>
      <c r="AH33" s="621"/>
      <c r="AI33" s="621"/>
      <c r="AJ33" s="621"/>
      <c r="AK33" s="621"/>
      <c r="AL33" s="621"/>
      <c r="AM33" s="621"/>
      <c r="AN33" s="16"/>
    </row>
  </sheetData>
  <mergeCells count="113">
    <mergeCell ref="C33:M33"/>
    <mergeCell ref="T33:AC33"/>
    <mergeCell ref="AD33:AM33"/>
    <mergeCell ref="C31:M31"/>
    <mergeCell ref="T31:AC31"/>
    <mergeCell ref="AD31:AM31"/>
    <mergeCell ref="C32:M32"/>
    <mergeCell ref="T32:AC32"/>
    <mergeCell ref="AD32:AM32"/>
    <mergeCell ref="C29:M29"/>
    <mergeCell ref="T29:AC29"/>
    <mergeCell ref="AD29:AM29"/>
    <mergeCell ref="C30:M30"/>
    <mergeCell ref="T30:AC30"/>
    <mergeCell ref="AD30:AM30"/>
    <mergeCell ref="C27:M27"/>
    <mergeCell ref="T27:AC27"/>
    <mergeCell ref="AD27:AM27"/>
    <mergeCell ref="C28:M28"/>
    <mergeCell ref="T28:AC28"/>
    <mergeCell ref="AD28:AM28"/>
    <mergeCell ref="C25:M25"/>
    <mergeCell ref="T25:AC25"/>
    <mergeCell ref="AD25:AM25"/>
    <mergeCell ref="C26:M26"/>
    <mergeCell ref="T26:AC26"/>
    <mergeCell ref="AD26:AM26"/>
    <mergeCell ref="C23:M23"/>
    <mergeCell ref="T23:AC23"/>
    <mergeCell ref="AD23:AM23"/>
    <mergeCell ref="C24:M24"/>
    <mergeCell ref="T24:AC24"/>
    <mergeCell ref="AD24:AM24"/>
    <mergeCell ref="C21:M21"/>
    <mergeCell ref="T21:AC21"/>
    <mergeCell ref="AD21:AM21"/>
    <mergeCell ref="C22:M22"/>
    <mergeCell ref="T22:AC22"/>
    <mergeCell ref="AD22:AM22"/>
    <mergeCell ref="C19:M19"/>
    <mergeCell ref="T19:AC19"/>
    <mergeCell ref="AD19:AM19"/>
    <mergeCell ref="C20:M20"/>
    <mergeCell ref="T20:AC20"/>
    <mergeCell ref="AD20:AM20"/>
    <mergeCell ref="C17:M17"/>
    <mergeCell ref="T17:AC17"/>
    <mergeCell ref="AD17:AM17"/>
    <mergeCell ref="C18:M18"/>
    <mergeCell ref="T18:AC18"/>
    <mergeCell ref="AD18:AM18"/>
    <mergeCell ref="C15:M15"/>
    <mergeCell ref="T15:AC15"/>
    <mergeCell ref="AD15:AM15"/>
    <mergeCell ref="C16:M16"/>
    <mergeCell ref="T16:AC16"/>
    <mergeCell ref="AD16:AM16"/>
    <mergeCell ref="C14:M14"/>
    <mergeCell ref="T14:AC14"/>
    <mergeCell ref="AD14:AM14"/>
    <mergeCell ref="AH9:AN9"/>
    <mergeCell ref="R10:U10"/>
    <mergeCell ref="V10:AE10"/>
    <mergeCell ref="AF10:AG10"/>
    <mergeCell ref="AH10:AN10"/>
    <mergeCell ref="B10:G10"/>
    <mergeCell ref="B9:G9"/>
    <mergeCell ref="H9:Q9"/>
    <mergeCell ref="R9:U9"/>
    <mergeCell ref="V9:AE9"/>
    <mergeCell ref="AF9:AG9"/>
    <mergeCell ref="O10:Q10"/>
    <mergeCell ref="K10:N10"/>
    <mergeCell ref="H10:J10"/>
    <mergeCell ref="C12:I12"/>
    <mergeCell ref="K12:R12"/>
    <mergeCell ref="B13:M13"/>
    <mergeCell ref="T13:AC13"/>
    <mergeCell ref="AD13:AM13"/>
    <mergeCell ref="AE6:AL6"/>
    <mergeCell ref="B7:G7"/>
    <mergeCell ref="R7:U7"/>
    <mergeCell ref="V7:AN7"/>
    <mergeCell ref="B6:G6"/>
    <mergeCell ref="R5:U5"/>
    <mergeCell ref="V5:AN5"/>
    <mergeCell ref="B8:G8"/>
    <mergeCell ref="R6:U6"/>
    <mergeCell ref="V6:AC6"/>
    <mergeCell ref="H6:Q6"/>
    <mergeCell ref="R8:U8"/>
    <mergeCell ref="V8:AC8"/>
    <mergeCell ref="AE8:AL8"/>
    <mergeCell ref="B5:G5"/>
    <mergeCell ref="H5:Q5"/>
    <mergeCell ref="H7:Q7"/>
    <mergeCell ref="H8:Q8"/>
    <mergeCell ref="B3:Q3"/>
    <mergeCell ref="B4:G4"/>
    <mergeCell ref="H4:Q4"/>
    <mergeCell ref="R4:U4"/>
    <mergeCell ref="V4:AI4"/>
    <mergeCell ref="AJ4:AM4"/>
    <mergeCell ref="A1:M2"/>
    <mergeCell ref="N1:U2"/>
    <mergeCell ref="V1:AA1"/>
    <mergeCell ref="AB1:AH1"/>
    <mergeCell ref="V2:AA2"/>
    <mergeCell ref="AB2:AH2"/>
    <mergeCell ref="AI2:AN2"/>
    <mergeCell ref="AI1:AN1"/>
    <mergeCell ref="R3:U3"/>
    <mergeCell ref="V3:AN3"/>
  </mergeCells>
  <conditionalFormatting sqref="B27:R27 B33:R33">
    <cfRule type="expression" dxfId="33" priority="23" stopIfTrue="1">
      <formula>$H$10=1</formula>
    </cfRule>
  </conditionalFormatting>
  <conditionalFormatting sqref="B14:R15 B22:R24 B26:R28 B32:R33">
    <cfRule type="expression" dxfId="32" priority="21" stopIfTrue="1">
      <formula>$H$10=2</formula>
    </cfRule>
  </conditionalFormatting>
  <conditionalFormatting sqref="B30:R33 B14:R28">
    <cfRule type="expression" dxfId="31" priority="22" stopIfTrue="1">
      <formula>$H$10=3</formula>
    </cfRule>
  </conditionalFormatting>
  <conditionalFormatting sqref="B14:R33">
    <cfRule type="expression" priority="24" stopIfTrue="1">
      <formula>$H$10=5</formula>
    </cfRule>
  </conditionalFormatting>
  <conditionalFormatting sqref="B14:R14">
    <cfRule type="expression" dxfId="30" priority="20">
      <formula>AND($H$10=4,$Q$14="S")</formula>
    </cfRule>
  </conditionalFormatting>
  <conditionalFormatting sqref="B15:R15">
    <cfRule type="expression" dxfId="29" priority="19">
      <formula>AND($H$10=4,$Q$15="S")</formula>
    </cfRule>
  </conditionalFormatting>
  <conditionalFormatting sqref="B16:R16">
    <cfRule type="expression" dxfId="28" priority="18">
      <formula>AND($H$10=4,$Q$16="S")</formula>
    </cfRule>
  </conditionalFormatting>
  <conditionalFormatting sqref="B17:R17">
    <cfRule type="expression" dxfId="27" priority="17">
      <formula>AND($H$10=4,$Q$17="S")</formula>
    </cfRule>
  </conditionalFormatting>
  <conditionalFormatting sqref="B18:R18 Q14:Q17">
    <cfRule type="expression" dxfId="26" priority="16">
      <formula>AND($H$10=4,$Q$18="S")</formula>
    </cfRule>
  </conditionalFormatting>
  <conditionalFormatting sqref="B19:R19">
    <cfRule type="expression" dxfId="25" priority="15">
      <formula>AND($H$10=4,$Q$19="S")</formula>
    </cfRule>
  </conditionalFormatting>
  <conditionalFormatting sqref="B20:R20">
    <cfRule type="expression" dxfId="24" priority="14">
      <formula>AND($H$10=4,$Q$20="S")</formula>
    </cfRule>
  </conditionalFormatting>
  <conditionalFormatting sqref="B21:R21 Q14:Q20">
    <cfRule type="expression" dxfId="23" priority="13">
      <formula>AND($H$10=4,$Q$21="S")</formula>
    </cfRule>
  </conditionalFormatting>
  <conditionalFormatting sqref="B22:R22 Q14:Q21">
    <cfRule type="expression" dxfId="22" priority="12">
      <formula>AND($H$10=4,$Q$22="S")</formula>
    </cfRule>
  </conditionalFormatting>
  <conditionalFormatting sqref="B23:R23">
    <cfRule type="expression" dxfId="21" priority="11">
      <formula>AND($H$10=4,$Q$23="S")</formula>
    </cfRule>
  </conditionalFormatting>
  <conditionalFormatting sqref="B24:R24">
    <cfRule type="expression" dxfId="20" priority="10">
      <formula>AND($H$10=4,$Q$24="S")</formula>
    </cfRule>
  </conditionalFormatting>
  <conditionalFormatting sqref="B25:R25">
    <cfRule type="expression" dxfId="19" priority="9">
      <formula>AND($H$10=4,$Q$25="S")</formula>
    </cfRule>
  </conditionalFormatting>
  <conditionalFormatting sqref="B26:R26">
    <cfRule type="expression" dxfId="18" priority="8">
      <formula>AND($H$10=4,$Q$26="S")</formula>
    </cfRule>
  </conditionalFormatting>
  <conditionalFormatting sqref="B27:R27">
    <cfRule type="expression" dxfId="17" priority="7">
      <formula>AND($H$10=4,$Q$27="S")</formula>
    </cfRule>
  </conditionalFormatting>
  <conditionalFormatting sqref="B28:R28">
    <cfRule type="expression" dxfId="16" priority="6">
      <formula>AND($H$10=4,$Q$28="S")</formula>
    </cfRule>
  </conditionalFormatting>
  <conditionalFormatting sqref="B29:R29">
    <cfRule type="expression" dxfId="15" priority="5">
      <formula>AND($H$10=4,$Q$29="S")</formula>
    </cfRule>
  </conditionalFormatting>
  <conditionalFormatting sqref="B30:R30">
    <cfRule type="expression" dxfId="14" priority="4">
      <formula>AND($H$10=4,$Q$30="S")</formula>
    </cfRule>
  </conditionalFormatting>
  <conditionalFormatting sqref="B31:R31">
    <cfRule type="expression" dxfId="13" priority="3">
      <formula>AND($H$10=4,$Q$31="S")</formula>
    </cfRule>
  </conditionalFormatting>
  <conditionalFormatting sqref="B32:R32">
    <cfRule type="expression" dxfId="12" priority="2">
      <formula>AND($H$10=4,$Q$32="S")</formula>
    </cfRule>
  </conditionalFormatting>
  <conditionalFormatting sqref="B33:R33">
    <cfRule type="expression" dxfId="11" priority="1">
      <formula>AND($H$10=4,$Q$33="S")</formula>
    </cfRule>
  </conditionalFormatting>
  <dataValidations count="1">
    <dataValidation type="list" allowBlank="1" showInputMessage="1" showErrorMessage="1" sqref="AQ1:AT1">
      <formula1>DimensionalSamples</formula1>
    </dataValidation>
  </dataValidations>
  <hyperlinks>
    <hyperlink ref="B14" location="'1. Design Record'!A1" display="'1. Design Record'!A1"/>
    <hyperlink ref="B17" location="'4. DFMEA'!A1" display="'4. DFMEA'!A1"/>
    <hyperlink ref="B18" location="'5. PFD'!A1" display="'5. PFD'!A1"/>
    <hyperlink ref="B19" location="'6. PFMEA'!A1" display="'6. PFMEA'!A1"/>
    <hyperlink ref="B20" location="'7. Control Plan'!A1" display="'7. Control Plan'!A1"/>
    <hyperlink ref="B21" location="'8. MSA - Var'!A1" display="'8. MSA - Var'!A1"/>
    <hyperlink ref="B22" location="'9. Dimensional Results'!A1" display="'9. Dimensional Results'!A1"/>
    <hyperlink ref="B23" location="'10. Material Cert'!A1" display="'10. Material Cert'!A1"/>
    <hyperlink ref="B24" location="'10a. DVP&amp;R'!A1" display="10a"/>
    <hyperlink ref="B25" location="'11. Cap Study'!A1" display="'11. Cap Study'!A1"/>
    <hyperlink ref="B26" location="'12. Qual Lab Doc'!A1" display="'12. Qual Lab Doc'!A1"/>
    <hyperlink ref="B27" location="'13. AAR'!A1" display="'13. AAR'!A1"/>
    <hyperlink ref="B28" location="'14. Sample Prod'!A1" display="'14. Sample Prod'!A1"/>
    <hyperlink ref="B29" location="'15. Master Sample'!A1" display="'15. Master Sample'!A1"/>
    <hyperlink ref="B30" location="'16. Checking Aids'!A1" display="'16. Checking Aids'!A1"/>
    <hyperlink ref="B31" location="'17. Cust Spec Req'!A1" display="'17. Cust Spec Req'!A1"/>
    <hyperlink ref="B32" location="'17a. Packaging'!A1" display="17a"/>
    <hyperlink ref="B33" location="'18. PSW'!A1" display="'18. PSW'!A1"/>
    <hyperlink ref="B15" location="'2. Engineering Change Docs'!A1" display="'2. Engineering Change Docs'!A1"/>
    <hyperlink ref="B16" location="'3. Cust Eng Approval'!A1" display="'3. Cust Eng Approval'!A1"/>
  </hyperlinks>
  <printOptions horizontalCentered="1"/>
  <pageMargins left="0.2" right="0.2" top="0.25" bottom="0.25" header="0.3" footer="0.3"/>
  <pageSetup paperSize="341" scale="79" fitToHeight="5"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X41"/>
  <sheetViews>
    <sheetView workbookViewId="0">
      <selection activeCell="C6" sqref="C6:E6"/>
    </sheetView>
  </sheetViews>
  <sheetFormatPr defaultColWidth="9.140625" defaultRowHeight="12.75"/>
  <cols>
    <col min="1" max="1" width="3.5703125" style="150" customWidth="1"/>
    <col min="2" max="2" width="26.140625" style="150" customWidth="1"/>
    <col min="3" max="3" width="26.85546875" style="150" customWidth="1"/>
    <col min="4" max="4" width="24.42578125" style="150" customWidth="1"/>
    <col min="5" max="5" width="24.5703125" style="150" customWidth="1"/>
    <col min="6" max="7" width="2.7109375" style="150" customWidth="1"/>
    <col min="8" max="8" width="27.28515625" style="150" customWidth="1"/>
    <col min="9" max="9" width="2.7109375" style="150" customWidth="1"/>
    <col min="10" max="10" width="18.85546875" style="150" customWidth="1"/>
    <col min="11" max="11" width="18.7109375" style="150" customWidth="1"/>
    <col min="12" max="13" width="2.7109375" style="150" customWidth="1"/>
    <col min="14" max="14" width="26.5703125" style="150" customWidth="1"/>
    <col min="15" max="15" width="20.7109375" style="150" customWidth="1"/>
    <col min="16" max="16" width="22.42578125" style="150" customWidth="1"/>
    <col min="17" max="20" width="2.7109375" style="150" customWidth="1"/>
    <col min="21" max="16384" width="9.140625" style="150"/>
  </cols>
  <sheetData>
    <row r="1" spans="1:24" ht="61.15" customHeight="1">
      <c r="A1" s="833"/>
      <c r="B1" s="834"/>
      <c r="C1" s="149"/>
      <c r="D1" s="542"/>
      <c r="E1" s="837" t="s">
        <v>292</v>
      </c>
      <c r="F1" s="834"/>
      <c r="G1" s="834"/>
      <c r="H1" s="834"/>
      <c r="I1" s="834"/>
      <c r="J1" s="834"/>
      <c r="K1" s="834"/>
      <c r="L1" s="542"/>
      <c r="M1" s="542"/>
      <c r="N1" s="478"/>
      <c r="O1" s="478"/>
      <c r="P1" s="478"/>
      <c r="Q1" s="838"/>
      <c r="R1" s="839"/>
      <c r="S1" s="839"/>
      <c r="T1" s="840"/>
      <c r="V1" s="817"/>
      <c r="W1" s="817"/>
      <c r="X1" s="151"/>
    </row>
    <row r="2" spans="1:24" ht="12" customHeight="1" thickBot="1">
      <c r="A2" s="835"/>
      <c r="B2" s="836"/>
      <c r="C2" s="152"/>
      <c r="D2" s="153"/>
      <c r="E2" s="154"/>
      <c r="F2" s="154"/>
      <c r="G2" s="154"/>
      <c r="H2" s="154"/>
      <c r="I2" s="154"/>
      <c r="J2" s="154"/>
      <c r="K2" s="154"/>
      <c r="L2" s="154"/>
      <c r="M2" s="154"/>
      <c r="N2" s="154"/>
      <c r="O2" s="154"/>
      <c r="P2" s="154"/>
      <c r="Q2" s="154"/>
      <c r="R2" s="154"/>
      <c r="S2" s="154"/>
      <c r="T2" s="155"/>
      <c r="X2" s="151"/>
    </row>
    <row r="3" spans="1:24" s="156" customFormat="1">
      <c r="A3" s="818" t="s">
        <v>4</v>
      </c>
      <c r="B3" s="819"/>
      <c r="C3" s="820">
        <f>'PPAP Plan'!H4</f>
        <v>0</v>
      </c>
      <c r="D3" s="821"/>
      <c r="E3" s="821"/>
      <c r="F3" s="955" t="s">
        <v>274</v>
      </c>
      <c r="G3" s="956"/>
      <c r="H3" s="957"/>
      <c r="I3" s="949"/>
      <c r="J3" s="950"/>
      <c r="K3" s="950"/>
      <c r="L3" s="950"/>
      <c r="M3" s="958"/>
      <c r="N3" s="825" t="s">
        <v>245</v>
      </c>
      <c r="O3" s="959"/>
      <c r="P3" s="949"/>
      <c r="Q3" s="950"/>
      <c r="R3" s="950"/>
      <c r="S3" s="950"/>
      <c r="T3" s="951"/>
      <c r="X3" s="157"/>
    </row>
    <row r="4" spans="1:24" s="156" customFormat="1">
      <c r="A4" s="841" t="s">
        <v>690</v>
      </c>
      <c r="B4" s="960"/>
      <c r="C4" s="961">
        <f>'PPAP Plan'!H5</f>
        <v>0</v>
      </c>
      <c r="D4" s="962"/>
      <c r="E4" s="962"/>
      <c r="F4" s="841" t="s">
        <v>246</v>
      </c>
      <c r="G4" s="844"/>
      <c r="H4" s="960"/>
      <c r="I4" s="952"/>
      <c r="J4" s="953"/>
      <c r="K4" s="953"/>
      <c r="L4" s="953"/>
      <c r="M4" s="963"/>
      <c r="N4" s="849" t="s">
        <v>247</v>
      </c>
      <c r="O4" s="964"/>
      <c r="P4" s="952"/>
      <c r="Q4" s="953"/>
      <c r="R4" s="953"/>
      <c r="S4" s="953"/>
      <c r="T4" s="954"/>
      <c r="X4" s="157"/>
    </row>
    <row r="5" spans="1:24" s="156" customFormat="1">
      <c r="A5" s="841" t="s">
        <v>248</v>
      </c>
      <c r="B5" s="960"/>
      <c r="C5" s="961">
        <f>'PPAP Plan'!H6</f>
        <v>0</v>
      </c>
      <c r="D5" s="969"/>
      <c r="E5" s="969"/>
      <c r="F5" s="970" t="s">
        <v>249</v>
      </c>
      <c r="G5" s="971"/>
      <c r="H5" s="972"/>
      <c r="I5" s="973"/>
      <c r="J5" s="953"/>
      <c r="K5" s="953"/>
      <c r="L5" s="953"/>
      <c r="M5" s="963"/>
      <c r="N5" s="849" t="s">
        <v>250</v>
      </c>
      <c r="O5" s="964"/>
      <c r="P5" s="952"/>
      <c r="Q5" s="953"/>
      <c r="R5" s="953"/>
      <c r="S5" s="953"/>
      <c r="T5" s="954"/>
      <c r="X5" s="157"/>
    </row>
    <row r="6" spans="1:24" s="156" customFormat="1" ht="13.5" thickBot="1">
      <c r="A6" s="851" t="s">
        <v>251</v>
      </c>
      <c r="B6" s="852"/>
      <c r="C6" s="974"/>
      <c r="D6" s="975"/>
      <c r="E6" s="976"/>
      <c r="F6" s="977" t="s">
        <v>252</v>
      </c>
      <c r="G6" s="978"/>
      <c r="H6" s="979"/>
      <c r="I6" s="980"/>
      <c r="J6" s="981"/>
      <c r="K6" s="981"/>
      <c r="L6" s="981"/>
      <c r="M6" s="982"/>
      <c r="N6" s="855" t="s">
        <v>253</v>
      </c>
      <c r="O6" s="965"/>
      <c r="P6" s="966"/>
      <c r="Q6" s="967"/>
      <c r="R6" s="967"/>
      <c r="S6" s="967"/>
      <c r="T6" s="968"/>
      <c r="X6" s="157"/>
    </row>
    <row r="7" spans="1:24" ht="25.5" customHeight="1" thickBot="1">
      <c r="A7" s="158"/>
      <c r="B7" s="152"/>
      <c r="C7" s="152"/>
      <c r="D7" s="152"/>
      <c r="E7" s="152"/>
      <c r="F7" s="152"/>
      <c r="G7" s="152"/>
      <c r="H7" s="152"/>
      <c r="I7" s="152"/>
      <c r="J7" s="152"/>
      <c r="K7" s="152"/>
      <c r="L7" s="152"/>
      <c r="M7" s="152"/>
      <c r="N7" s="152"/>
      <c r="O7" s="152"/>
      <c r="P7" s="152"/>
      <c r="Q7" s="152"/>
      <c r="R7" s="152"/>
      <c r="S7" s="152"/>
      <c r="T7" s="159"/>
      <c r="X7" s="157"/>
    </row>
    <row r="8" spans="1:24" ht="26.25" customHeight="1">
      <c r="A8" s="865" t="s">
        <v>293</v>
      </c>
      <c r="B8" s="867" t="s">
        <v>294</v>
      </c>
      <c r="C8" s="869" t="s">
        <v>256</v>
      </c>
      <c r="D8" s="871" t="s">
        <v>257</v>
      </c>
      <c r="E8" s="871" t="s">
        <v>258</v>
      </c>
      <c r="F8" s="863" t="s">
        <v>259</v>
      </c>
      <c r="G8" s="863" t="s">
        <v>260</v>
      </c>
      <c r="H8" s="871" t="s">
        <v>261</v>
      </c>
      <c r="I8" s="863" t="s">
        <v>262</v>
      </c>
      <c r="J8" s="877" t="s">
        <v>295</v>
      </c>
      <c r="K8" s="869"/>
      <c r="L8" s="863" t="s">
        <v>264</v>
      </c>
      <c r="M8" s="878" t="s">
        <v>265</v>
      </c>
      <c r="N8" s="872" t="s">
        <v>266</v>
      </c>
      <c r="O8" s="874" t="s">
        <v>267</v>
      </c>
      <c r="P8" s="874" t="s">
        <v>268</v>
      </c>
      <c r="Q8" s="875"/>
      <c r="R8" s="875"/>
      <c r="S8" s="875"/>
      <c r="T8" s="876"/>
      <c r="X8" s="157"/>
    </row>
    <row r="9" spans="1:24" s="160" customFormat="1" ht="68.25" customHeight="1" thickBot="1">
      <c r="A9" s="866"/>
      <c r="B9" s="868"/>
      <c r="C9" s="870"/>
      <c r="D9" s="864"/>
      <c r="E9" s="864"/>
      <c r="F9" s="864"/>
      <c r="G9" s="864"/>
      <c r="H9" s="864"/>
      <c r="I9" s="864"/>
      <c r="J9" s="488" t="s">
        <v>269</v>
      </c>
      <c r="K9" s="488" t="s">
        <v>270</v>
      </c>
      <c r="L9" s="864"/>
      <c r="M9" s="879"/>
      <c r="N9" s="873"/>
      <c r="O9" s="864"/>
      <c r="P9" s="488" t="s">
        <v>271</v>
      </c>
      <c r="Q9" s="489" t="s">
        <v>259</v>
      </c>
      <c r="R9" s="489" t="s">
        <v>262</v>
      </c>
      <c r="S9" s="489" t="s">
        <v>264</v>
      </c>
      <c r="T9" s="490" t="s">
        <v>265</v>
      </c>
      <c r="X9" s="161"/>
    </row>
    <row r="10" spans="1:24" s="200" customFormat="1" ht="20.100000000000001" customHeight="1">
      <c r="A10" s="197"/>
      <c r="B10" s="197"/>
      <c r="C10" s="198"/>
      <c r="D10" s="199"/>
      <c r="E10" s="199"/>
      <c r="F10" s="166"/>
      <c r="G10" s="166"/>
      <c r="H10" s="199"/>
      <c r="I10" s="166"/>
      <c r="J10" s="199"/>
      <c r="K10" s="199"/>
      <c r="L10" s="166"/>
      <c r="M10" s="167">
        <f t="shared" ref="M10:M41" si="0">F10*I10*L10</f>
        <v>0</v>
      </c>
      <c r="N10" s="501"/>
      <c r="O10" s="502"/>
      <c r="P10" s="502"/>
      <c r="Q10" s="493"/>
      <c r="R10" s="493"/>
      <c r="S10" s="493"/>
      <c r="T10" s="503">
        <f t="shared" ref="T10:T41" si="1">Q10*R10*S10</f>
        <v>0</v>
      </c>
      <c r="X10" s="201"/>
    </row>
    <row r="11" spans="1:24" s="200" customFormat="1" ht="20.100000000000001" customHeight="1">
      <c r="A11" s="202"/>
      <c r="B11" s="202"/>
      <c r="C11" s="580"/>
      <c r="D11" s="581"/>
      <c r="E11" s="581"/>
      <c r="F11" s="582"/>
      <c r="G11" s="582"/>
      <c r="H11" s="581"/>
      <c r="I11" s="582"/>
      <c r="J11" s="581"/>
      <c r="K11" s="581"/>
      <c r="L11" s="582"/>
      <c r="M11" s="171">
        <f t="shared" si="0"/>
        <v>0</v>
      </c>
      <c r="N11" s="504"/>
      <c r="O11" s="583"/>
      <c r="P11" s="583"/>
      <c r="Q11" s="584"/>
      <c r="R11" s="584"/>
      <c r="S11" s="584"/>
      <c r="T11" s="494">
        <f t="shared" si="1"/>
        <v>0</v>
      </c>
      <c r="X11" s="201"/>
    </row>
    <row r="12" spans="1:24" s="200" customFormat="1" ht="20.100000000000001" customHeight="1">
      <c r="A12" s="202"/>
      <c r="B12" s="202"/>
      <c r="C12" s="580"/>
      <c r="D12" s="581"/>
      <c r="E12" s="581"/>
      <c r="F12" s="582"/>
      <c r="G12" s="582"/>
      <c r="H12" s="581"/>
      <c r="I12" s="582"/>
      <c r="J12" s="581"/>
      <c r="K12" s="581"/>
      <c r="L12" s="582"/>
      <c r="M12" s="171">
        <f t="shared" si="0"/>
        <v>0</v>
      </c>
      <c r="N12" s="504"/>
      <c r="O12" s="583"/>
      <c r="P12" s="583"/>
      <c r="Q12" s="584"/>
      <c r="R12" s="584"/>
      <c r="S12" s="584"/>
      <c r="T12" s="494">
        <f t="shared" si="1"/>
        <v>0</v>
      </c>
      <c r="X12" s="201"/>
    </row>
    <row r="13" spans="1:24" s="200" customFormat="1" ht="20.100000000000001" customHeight="1">
      <c r="A13" s="202"/>
      <c r="B13" s="202"/>
      <c r="C13" s="580"/>
      <c r="D13" s="581"/>
      <c r="E13" s="581"/>
      <c r="F13" s="582"/>
      <c r="G13" s="582"/>
      <c r="H13" s="581"/>
      <c r="I13" s="582"/>
      <c r="J13" s="581"/>
      <c r="K13" s="581"/>
      <c r="L13" s="582"/>
      <c r="M13" s="171">
        <f t="shared" si="0"/>
        <v>0</v>
      </c>
      <c r="N13" s="504"/>
      <c r="O13" s="583"/>
      <c r="P13" s="583"/>
      <c r="Q13" s="584"/>
      <c r="R13" s="584"/>
      <c r="S13" s="584"/>
      <c r="T13" s="494">
        <f t="shared" si="1"/>
        <v>0</v>
      </c>
      <c r="X13" s="201"/>
    </row>
    <row r="14" spans="1:24" s="200" customFormat="1" ht="20.100000000000001" customHeight="1">
      <c r="A14" s="202"/>
      <c r="B14" s="202"/>
      <c r="C14" s="580"/>
      <c r="D14" s="581"/>
      <c r="E14" s="581"/>
      <c r="F14" s="582"/>
      <c r="G14" s="582"/>
      <c r="H14" s="581"/>
      <c r="I14" s="582"/>
      <c r="J14" s="581"/>
      <c r="K14" s="581"/>
      <c r="L14" s="582"/>
      <c r="M14" s="171">
        <f t="shared" si="0"/>
        <v>0</v>
      </c>
      <c r="N14" s="504"/>
      <c r="O14" s="583"/>
      <c r="P14" s="583"/>
      <c r="Q14" s="584"/>
      <c r="R14" s="584"/>
      <c r="S14" s="584"/>
      <c r="T14" s="494">
        <f t="shared" si="1"/>
        <v>0</v>
      </c>
      <c r="X14" s="201"/>
    </row>
    <row r="15" spans="1:24" s="200" customFormat="1" ht="20.100000000000001" customHeight="1">
      <c r="A15" s="202"/>
      <c r="B15" s="202"/>
      <c r="C15" s="580"/>
      <c r="D15" s="581"/>
      <c r="E15" s="581"/>
      <c r="F15" s="582"/>
      <c r="G15" s="582"/>
      <c r="H15" s="581"/>
      <c r="I15" s="582"/>
      <c r="J15" s="581"/>
      <c r="K15" s="581"/>
      <c r="L15" s="582"/>
      <c r="M15" s="171">
        <f t="shared" si="0"/>
        <v>0</v>
      </c>
      <c r="N15" s="504"/>
      <c r="O15" s="583"/>
      <c r="P15" s="583"/>
      <c r="Q15" s="584"/>
      <c r="R15" s="584"/>
      <c r="S15" s="584"/>
      <c r="T15" s="494">
        <f t="shared" si="1"/>
        <v>0</v>
      </c>
      <c r="X15" s="201"/>
    </row>
    <row r="16" spans="1:24" s="200" customFormat="1" ht="20.100000000000001" customHeight="1">
      <c r="A16" s="202"/>
      <c r="B16" s="202"/>
      <c r="C16" s="580"/>
      <c r="D16" s="581"/>
      <c r="E16" s="581"/>
      <c r="F16" s="582"/>
      <c r="G16" s="582"/>
      <c r="H16" s="581"/>
      <c r="I16" s="582"/>
      <c r="J16" s="581"/>
      <c r="K16" s="581"/>
      <c r="L16" s="582"/>
      <c r="M16" s="171">
        <f t="shared" si="0"/>
        <v>0</v>
      </c>
      <c r="N16" s="504"/>
      <c r="O16" s="583"/>
      <c r="P16" s="583"/>
      <c r="Q16" s="584"/>
      <c r="R16" s="584"/>
      <c r="S16" s="584"/>
      <c r="T16" s="494">
        <f t="shared" si="1"/>
        <v>0</v>
      </c>
      <c r="X16" s="201"/>
    </row>
    <row r="17" spans="1:24" s="200" customFormat="1" ht="20.100000000000001" customHeight="1">
      <c r="A17" s="202"/>
      <c r="B17" s="202"/>
      <c r="C17" s="580"/>
      <c r="D17" s="581"/>
      <c r="E17" s="581"/>
      <c r="F17" s="582"/>
      <c r="G17" s="582"/>
      <c r="H17" s="581"/>
      <c r="I17" s="582"/>
      <c r="J17" s="581"/>
      <c r="K17" s="581"/>
      <c r="L17" s="582"/>
      <c r="M17" s="171">
        <f t="shared" si="0"/>
        <v>0</v>
      </c>
      <c r="N17" s="504"/>
      <c r="O17" s="583"/>
      <c r="P17" s="583"/>
      <c r="Q17" s="584"/>
      <c r="R17" s="584"/>
      <c r="S17" s="584"/>
      <c r="T17" s="494">
        <f t="shared" si="1"/>
        <v>0</v>
      </c>
      <c r="X17" s="201"/>
    </row>
    <row r="18" spans="1:24" s="200" customFormat="1" ht="20.100000000000001" customHeight="1">
      <c r="A18" s="202"/>
      <c r="B18" s="202"/>
      <c r="C18" s="580"/>
      <c r="D18" s="581"/>
      <c r="E18" s="581"/>
      <c r="F18" s="582"/>
      <c r="G18" s="582"/>
      <c r="H18" s="581"/>
      <c r="I18" s="582"/>
      <c r="J18" s="581"/>
      <c r="K18" s="581"/>
      <c r="L18" s="582"/>
      <c r="M18" s="171">
        <f t="shared" si="0"/>
        <v>0</v>
      </c>
      <c r="N18" s="504"/>
      <c r="O18" s="583"/>
      <c r="P18" s="583"/>
      <c r="Q18" s="584"/>
      <c r="R18" s="584"/>
      <c r="S18" s="584"/>
      <c r="T18" s="494">
        <f t="shared" si="1"/>
        <v>0</v>
      </c>
      <c r="X18" s="201"/>
    </row>
    <row r="19" spans="1:24" s="200" customFormat="1" ht="20.100000000000001" customHeight="1">
      <c r="A19" s="202"/>
      <c r="B19" s="202"/>
      <c r="C19" s="580"/>
      <c r="D19" s="581"/>
      <c r="E19" s="581"/>
      <c r="F19" s="582"/>
      <c r="G19" s="582"/>
      <c r="H19" s="581"/>
      <c r="I19" s="582"/>
      <c r="J19" s="581"/>
      <c r="K19" s="581"/>
      <c r="L19" s="582"/>
      <c r="M19" s="171">
        <f t="shared" si="0"/>
        <v>0</v>
      </c>
      <c r="N19" s="504"/>
      <c r="O19" s="583"/>
      <c r="P19" s="583"/>
      <c r="Q19" s="584"/>
      <c r="R19" s="584"/>
      <c r="S19" s="584"/>
      <c r="T19" s="494">
        <f t="shared" si="1"/>
        <v>0</v>
      </c>
      <c r="X19" s="201"/>
    </row>
    <row r="20" spans="1:24" s="200" customFormat="1" ht="20.100000000000001" customHeight="1">
      <c r="A20" s="202"/>
      <c r="B20" s="202"/>
      <c r="C20" s="580"/>
      <c r="D20" s="581"/>
      <c r="E20" s="581"/>
      <c r="F20" s="582"/>
      <c r="G20" s="582"/>
      <c r="H20" s="581"/>
      <c r="I20" s="582"/>
      <c r="J20" s="581"/>
      <c r="K20" s="581"/>
      <c r="L20" s="582"/>
      <c r="M20" s="171">
        <f t="shared" si="0"/>
        <v>0</v>
      </c>
      <c r="N20" s="504"/>
      <c r="O20" s="583"/>
      <c r="P20" s="583"/>
      <c r="Q20" s="584"/>
      <c r="R20" s="584"/>
      <c r="S20" s="584"/>
      <c r="T20" s="494">
        <f t="shared" si="1"/>
        <v>0</v>
      </c>
      <c r="X20" s="201"/>
    </row>
    <row r="21" spans="1:24" s="200" customFormat="1" ht="20.100000000000001" customHeight="1">
      <c r="A21" s="202"/>
      <c r="B21" s="202"/>
      <c r="C21" s="580"/>
      <c r="D21" s="581"/>
      <c r="E21" s="581"/>
      <c r="F21" s="582"/>
      <c r="G21" s="582"/>
      <c r="H21" s="581"/>
      <c r="I21" s="582"/>
      <c r="J21" s="581"/>
      <c r="K21" s="581"/>
      <c r="L21" s="582"/>
      <c r="M21" s="171">
        <f t="shared" si="0"/>
        <v>0</v>
      </c>
      <c r="N21" s="504"/>
      <c r="O21" s="583"/>
      <c r="P21" s="583"/>
      <c r="Q21" s="584"/>
      <c r="R21" s="584"/>
      <c r="S21" s="584"/>
      <c r="T21" s="494">
        <f t="shared" si="1"/>
        <v>0</v>
      </c>
      <c r="X21" s="201"/>
    </row>
    <row r="22" spans="1:24" s="200" customFormat="1" ht="20.100000000000001" customHeight="1">
      <c r="A22" s="202"/>
      <c r="B22" s="202"/>
      <c r="C22" s="580"/>
      <c r="D22" s="581"/>
      <c r="E22" s="581"/>
      <c r="F22" s="582"/>
      <c r="G22" s="582"/>
      <c r="H22" s="581"/>
      <c r="I22" s="582"/>
      <c r="J22" s="581"/>
      <c r="K22" s="581"/>
      <c r="L22" s="582"/>
      <c r="M22" s="171">
        <f t="shared" si="0"/>
        <v>0</v>
      </c>
      <c r="N22" s="504"/>
      <c r="O22" s="583"/>
      <c r="P22" s="583"/>
      <c r="Q22" s="584"/>
      <c r="R22" s="584"/>
      <c r="S22" s="584"/>
      <c r="T22" s="494">
        <f t="shared" si="1"/>
        <v>0</v>
      </c>
      <c r="X22" s="201"/>
    </row>
    <row r="23" spans="1:24" s="200" customFormat="1" ht="20.100000000000001" customHeight="1">
      <c r="A23" s="202"/>
      <c r="B23" s="202"/>
      <c r="C23" s="580"/>
      <c r="D23" s="581"/>
      <c r="E23" s="581"/>
      <c r="F23" s="582"/>
      <c r="G23" s="582"/>
      <c r="H23" s="581"/>
      <c r="I23" s="582"/>
      <c r="J23" s="581"/>
      <c r="K23" s="581"/>
      <c r="L23" s="582"/>
      <c r="M23" s="171">
        <f t="shared" si="0"/>
        <v>0</v>
      </c>
      <c r="N23" s="504"/>
      <c r="O23" s="583"/>
      <c r="P23" s="583"/>
      <c r="Q23" s="584"/>
      <c r="R23" s="584"/>
      <c r="S23" s="584"/>
      <c r="T23" s="494">
        <f t="shared" si="1"/>
        <v>0</v>
      </c>
      <c r="X23" s="201"/>
    </row>
    <row r="24" spans="1:24" s="200" customFormat="1" ht="20.100000000000001" customHeight="1">
      <c r="A24" s="202"/>
      <c r="B24" s="202"/>
      <c r="C24" s="580"/>
      <c r="D24" s="581"/>
      <c r="E24" s="581"/>
      <c r="F24" s="582"/>
      <c r="G24" s="582"/>
      <c r="H24" s="581"/>
      <c r="I24" s="582"/>
      <c r="J24" s="581"/>
      <c r="K24" s="581"/>
      <c r="L24" s="582"/>
      <c r="M24" s="171">
        <f t="shared" si="0"/>
        <v>0</v>
      </c>
      <c r="N24" s="504"/>
      <c r="O24" s="583"/>
      <c r="P24" s="583"/>
      <c r="Q24" s="584"/>
      <c r="R24" s="584"/>
      <c r="S24" s="584"/>
      <c r="T24" s="494">
        <f t="shared" si="1"/>
        <v>0</v>
      </c>
      <c r="X24" s="201"/>
    </row>
    <row r="25" spans="1:24" s="200" customFormat="1" ht="20.100000000000001" customHeight="1">
      <c r="A25" s="202"/>
      <c r="B25" s="202"/>
      <c r="C25" s="580"/>
      <c r="D25" s="581"/>
      <c r="E25" s="581"/>
      <c r="F25" s="582"/>
      <c r="G25" s="582"/>
      <c r="H25" s="581"/>
      <c r="I25" s="582"/>
      <c r="J25" s="581"/>
      <c r="K25" s="581"/>
      <c r="L25" s="582"/>
      <c r="M25" s="171">
        <f t="shared" si="0"/>
        <v>0</v>
      </c>
      <c r="N25" s="504"/>
      <c r="O25" s="583"/>
      <c r="P25" s="583"/>
      <c r="Q25" s="584"/>
      <c r="R25" s="584"/>
      <c r="S25" s="584"/>
      <c r="T25" s="494">
        <f t="shared" si="1"/>
        <v>0</v>
      </c>
      <c r="X25" s="201"/>
    </row>
    <row r="26" spans="1:24" s="200" customFormat="1" ht="20.100000000000001" customHeight="1">
      <c r="A26" s="202"/>
      <c r="B26" s="202"/>
      <c r="C26" s="580"/>
      <c r="D26" s="581"/>
      <c r="E26" s="581"/>
      <c r="F26" s="582"/>
      <c r="G26" s="582"/>
      <c r="H26" s="581"/>
      <c r="I26" s="582"/>
      <c r="J26" s="581"/>
      <c r="K26" s="581"/>
      <c r="L26" s="582"/>
      <c r="M26" s="171">
        <f t="shared" si="0"/>
        <v>0</v>
      </c>
      <c r="N26" s="504"/>
      <c r="O26" s="583"/>
      <c r="P26" s="583"/>
      <c r="Q26" s="584"/>
      <c r="R26" s="584"/>
      <c r="S26" s="584"/>
      <c r="T26" s="494">
        <f t="shared" si="1"/>
        <v>0</v>
      </c>
      <c r="X26" s="201"/>
    </row>
    <row r="27" spans="1:24" s="200" customFormat="1" ht="20.100000000000001" customHeight="1">
      <c r="A27" s="202"/>
      <c r="B27" s="202"/>
      <c r="C27" s="580"/>
      <c r="D27" s="581"/>
      <c r="E27" s="581"/>
      <c r="F27" s="582"/>
      <c r="G27" s="582"/>
      <c r="H27" s="581"/>
      <c r="I27" s="582"/>
      <c r="J27" s="581"/>
      <c r="K27" s="581"/>
      <c r="L27" s="582"/>
      <c r="M27" s="171">
        <f t="shared" si="0"/>
        <v>0</v>
      </c>
      <c r="N27" s="504"/>
      <c r="O27" s="583"/>
      <c r="P27" s="583"/>
      <c r="Q27" s="584"/>
      <c r="R27" s="584"/>
      <c r="S27" s="584"/>
      <c r="T27" s="494">
        <f t="shared" si="1"/>
        <v>0</v>
      </c>
      <c r="X27" s="201"/>
    </row>
    <row r="28" spans="1:24" s="200" customFormat="1" ht="20.100000000000001" customHeight="1">
      <c r="A28" s="202"/>
      <c r="B28" s="202"/>
      <c r="C28" s="580"/>
      <c r="D28" s="581"/>
      <c r="E28" s="581"/>
      <c r="F28" s="582"/>
      <c r="G28" s="582"/>
      <c r="H28" s="581"/>
      <c r="I28" s="582"/>
      <c r="J28" s="581"/>
      <c r="K28" s="581"/>
      <c r="L28" s="582"/>
      <c r="M28" s="171">
        <f t="shared" si="0"/>
        <v>0</v>
      </c>
      <c r="N28" s="504"/>
      <c r="O28" s="583"/>
      <c r="P28" s="583"/>
      <c r="Q28" s="584"/>
      <c r="R28" s="584"/>
      <c r="S28" s="584"/>
      <c r="T28" s="494">
        <f t="shared" si="1"/>
        <v>0</v>
      </c>
      <c r="X28" s="201"/>
    </row>
    <row r="29" spans="1:24" s="200" customFormat="1" ht="20.100000000000001" customHeight="1">
      <c r="A29" s="202"/>
      <c r="B29" s="202"/>
      <c r="C29" s="580"/>
      <c r="D29" s="581"/>
      <c r="E29" s="581"/>
      <c r="F29" s="582"/>
      <c r="G29" s="582"/>
      <c r="H29" s="581"/>
      <c r="I29" s="582"/>
      <c r="J29" s="581"/>
      <c r="K29" s="581"/>
      <c r="L29" s="582"/>
      <c r="M29" s="171">
        <f t="shared" si="0"/>
        <v>0</v>
      </c>
      <c r="N29" s="504"/>
      <c r="O29" s="583"/>
      <c r="P29" s="583"/>
      <c r="Q29" s="584"/>
      <c r="R29" s="584"/>
      <c r="S29" s="584"/>
      <c r="T29" s="494">
        <f t="shared" si="1"/>
        <v>0</v>
      </c>
      <c r="X29" s="201"/>
    </row>
    <row r="30" spans="1:24" s="200" customFormat="1" ht="20.100000000000001" customHeight="1">
      <c r="A30" s="202"/>
      <c r="B30" s="202"/>
      <c r="C30" s="580"/>
      <c r="D30" s="581"/>
      <c r="E30" s="581"/>
      <c r="F30" s="582"/>
      <c r="G30" s="582"/>
      <c r="H30" s="581"/>
      <c r="I30" s="582"/>
      <c r="J30" s="581"/>
      <c r="K30" s="581"/>
      <c r="L30" s="582"/>
      <c r="M30" s="171">
        <f t="shared" si="0"/>
        <v>0</v>
      </c>
      <c r="N30" s="504"/>
      <c r="O30" s="583"/>
      <c r="P30" s="583"/>
      <c r="Q30" s="584"/>
      <c r="R30" s="584"/>
      <c r="S30" s="584"/>
      <c r="T30" s="494">
        <f t="shared" si="1"/>
        <v>0</v>
      </c>
      <c r="X30" s="201"/>
    </row>
    <row r="31" spans="1:24" s="200" customFormat="1" ht="20.100000000000001" customHeight="1">
      <c r="A31" s="202"/>
      <c r="B31" s="202"/>
      <c r="C31" s="580"/>
      <c r="D31" s="581"/>
      <c r="E31" s="581"/>
      <c r="F31" s="582"/>
      <c r="G31" s="582"/>
      <c r="H31" s="581"/>
      <c r="I31" s="582"/>
      <c r="J31" s="581"/>
      <c r="K31" s="581"/>
      <c r="L31" s="582"/>
      <c r="M31" s="171">
        <f t="shared" si="0"/>
        <v>0</v>
      </c>
      <c r="N31" s="504"/>
      <c r="O31" s="583"/>
      <c r="P31" s="583"/>
      <c r="Q31" s="584"/>
      <c r="R31" s="584"/>
      <c r="S31" s="584"/>
      <c r="T31" s="494">
        <f t="shared" si="1"/>
        <v>0</v>
      </c>
      <c r="X31" s="201"/>
    </row>
    <row r="32" spans="1:24" s="200" customFormat="1" ht="20.100000000000001" customHeight="1">
      <c r="A32" s="202"/>
      <c r="B32" s="202"/>
      <c r="C32" s="580"/>
      <c r="D32" s="581"/>
      <c r="E32" s="581"/>
      <c r="F32" s="582"/>
      <c r="G32" s="582"/>
      <c r="H32" s="581"/>
      <c r="I32" s="582"/>
      <c r="J32" s="581"/>
      <c r="K32" s="581"/>
      <c r="L32" s="582"/>
      <c r="M32" s="171">
        <f t="shared" si="0"/>
        <v>0</v>
      </c>
      <c r="N32" s="504"/>
      <c r="O32" s="583"/>
      <c r="P32" s="583"/>
      <c r="Q32" s="584"/>
      <c r="R32" s="584"/>
      <c r="S32" s="584"/>
      <c r="T32" s="494">
        <f t="shared" si="1"/>
        <v>0</v>
      </c>
      <c r="X32" s="201"/>
    </row>
    <row r="33" spans="1:24" s="200" customFormat="1" ht="20.100000000000001" customHeight="1">
      <c r="A33" s="202"/>
      <c r="B33" s="202"/>
      <c r="C33" s="580"/>
      <c r="D33" s="581"/>
      <c r="E33" s="581"/>
      <c r="F33" s="582"/>
      <c r="G33" s="582"/>
      <c r="H33" s="581"/>
      <c r="I33" s="582"/>
      <c r="J33" s="581"/>
      <c r="K33" s="581"/>
      <c r="L33" s="582"/>
      <c r="M33" s="171">
        <f t="shared" si="0"/>
        <v>0</v>
      </c>
      <c r="N33" s="504"/>
      <c r="O33" s="583"/>
      <c r="P33" s="583"/>
      <c r="Q33" s="584"/>
      <c r="R33" s="584"/>
      <c r="S33" s="584"/>
      <c r="T33" s="494">
        <f t="shared" si="1"/>
        <v>0</v>
      </c>
      <c r="X33" s="201"/>
    </row>
    <row r="34" spans="1:24" s="200" customFormat="1" ht="20.100000000000001" customHeight="1">
      <c r="A34" s="202"/>
      <c r="B34" s="202"/>
      <c r="C34" s="580"/>
      <c r="D34" s="581"/>
      <c r="E34" s="581"/>
      <c r="F34" s="582"/>
      <c r="G34" s="582"/>
      <c r="H34" s="581"/>
      <c r="I34" s="582"/>
      <c r="J34" s="581"/>
      <c r="K34" s="581"/>
      <c r="L34" s="582"/>
      <c r="M34" s="171">
        <f t="shared" si="0"/>
        <v>0</v>
      </c>
      <c r="N34" s="504"/>
      <c r="O34" s="583"/>
      <c r="P34" s="583"/>
      <c r="Q34" s="584"/>
      <c r="R34" s="584"/>
      <c r="S34" s="584"/>
      <c r="T34" s="494">
        <f t="shared" si="1"/>
        <v>0</v>
      </c>
      <c r="X34" s="201"/>
    </row>
    <row r="35" spans="1:24" s="200" customFormat="1" ht="20.100000000000001" customHeight="1">
      <c r="A35" s="202"/>
      <c r="B35" s="202"/>
      <c r="C35" s="580"/>
      <c r="D35" s="581"/>
      <c r="E35" s="581"/>
      <c r="F35" s="582"/>
      <c r="G35" s="582"/>
      <c r="H35" s="581"/>
      <c r="I35" s="582"/>
      <c r="J35" s="581"/>
      <c r="K35" s="581"/>
      <c r="L35" s="582"/>
      <c r="M35" s="171">
        <f t="shared" si="0"/>
        <v>0</v>
      </c>
      <c r="N35" s="504"/>
      <c r="O35" s="583"/>
      <c r="P35" s="583"/>
      <c r="Q35" s="584"/>
      <c r="R35" s="584"/>
      <c r="S35" s="584"/>
      <c r="T35" s="494">
        <f t="shared" si="1"/>
        <v>0</v>
      </c>
      <c r="X35" s="201"/>
    </row>
    <row r="36" spans="1:24" s="200" customFormat="1" ht="20.100000000000001" customHeight="1">
      <c r="A36" s="202"/>
      <c r="B36" s="202"/>
      <c r="C36" s="580"/>
      <c r="D36" s="581"/>
      <c r="E36" s="581"/>
      <c r="F36" s="582"/>
      <c r="G36" s="582"/>
      <c r="H36" s="581"/>
      <c r="I36" s="582"/>
      <c r="J36" s="581"/>
      <c r="K36" s="581"/>
      <c r="L36" s="582"/>
      <c r="M36" s="171">
        <f t="shared" si="0"/>
        <v>0</v>
      </c>
      <c r="N36" s="504"/>
      <c r="O36" s="583"/>
      <c r="P36" s="583"/>
      <c r="Q36" s="584"/>
      <c r="R36" s="584"/>
      <c r="S36" s="584"/>
      <c r="T36" s="494">
        <f t="shared" si="1"/>
        <v>0</v>
      </c>
      <c r="X36" s="201"/>
    </row>
    <row r="37" spans="1:24" s="200" customFormat="1" ht="20.100000000000001" customHeight="1">
      <c r="A37" s="202"/>
      <c r="B37" s="202"/>
      <c r="C37" s="580"/>
      <c r="D37" s="581"/>
      <c r="E37" s="581"/>
      <c r="F37" s="582"/>
      <c r="G37" s="582"/>
      <c r="H37" s="581"/>
      <c r="I37" s="582"/>
      <c r="J37" s="581"/>
      <c r="K37" s="581"/>
      <c r="L37" s="582"/>
      <c r="M37" s="171">
        <f t="shared" si="0"/>
        <v>0</v>
      </c>
      <c r="N37" s="504"/>
      <c r="O37" s="583"/>
      <c r="P37" s="583"/>
      <c r="Q37" s="584"/>
      <c r="R37" s="584"/>
      <c r="S37" s="584"/>
      <c r="T37" s="494">
        <f t="shared" si="1"/>
        <v>0</v>
      </c>
      <c r="X37" s="201"/>
    </row>
    <row r="38" spans="1:24" s="200" customFormat="1" ht="20.100000000000001" customHeight="1">
      <c r="A38" s="202"/>
      <c r="B38" s="202"/>
      <c r="C38" s="580"/>
      <c r="D38" s="581"/>
      <c r="E38" s="581"/>
      <c r="F38" s="582"/>
      <c r="G38" s="582"/>
      <c r="H38" s="581"/>
      <c r="I38" s="582"/>
      <c r="J38" s="581"/>
      <c r="K38" s="581"/>
      <c r="L38" s="582"/>
      <c r="M38" s="171">
        <f t="shared" si="0"/>
        <v>0</v>
      </c>
      <c r="N38" s="504"/>
      <c r="O38" s="583"/>
      <c r="P38" s="583"/>
      <c r="Q38" s="584"/>
      <c r="R38" s="584"/>
      <c r="S38" s="584"/>
      <c r="T38" s="494">
        <f t="shared" si="1"/>
        <v>0</v>
      </c>
      <c r="X38" s="201"/>
    </row>
    <row r="39" spans="1:24" s="200" customFormat="1" ht="20.100000000000001" customHeight="1">
      <c r="A39" s="202"/>
      <c r="B39" s="202"/>
      <c r="C39" s="580"/>
      <c r="D39" s="581"/>
      <c r="E39" s="581"/>
      <c r="F39" s="582"/>
      <c r="G39" s="582"/>
      <c r="H39" s="581"/>
      <c r="I39" s="582"/>
      <c r="J39" s="581"/>
      <c r="K39" s="581"/>
      <c r="L39" s="582"/>
      <c r="M39" s="171">
        <f t="shared" si="0"/>
        <v>0</v>
      </c>
      <c r="N39" s="504"/>
      <c r="O39" s="583"/>
      <c r="P39" s="583"/>
      <c r="Q39" s="584"/>
      <c r="R39" s="584"/>
      <c r="S39" s="584"/>
      <c r="T39" s="494">
        <f t="shared" si="1"/>
        <v>0</v>
      </c>
    </row>
    <row r="40" spans="1:24" s="200" customFormat="1" ht="20.100000000000001" customHeight="1">
      <c r="A40" s="202"/>
      <c r="B40" s="202"/>
      <c r="C40" s="580"/>
      <c r="D40" s="581"/>
      <c r="E40" s="581"/>
      <c r="F40" s="582"/>
      <c r="G40" s="582"/>
      <c r="H40" s="581"/>
      <c r="I40" s="582"/>
      <c r="J40" s="581"/>
      <c r="K40" s="581"/>
      <c r="L40" s="582"/>
      <c r="M40" s="171">
        <f t="shared" si="0"/>
        <v>0</v>
      </c>
      <c r="N40" s="504" t="s">
        <v>73</v>
      </c>
      <c r="O40" s="583"/>
      <c r="P40" s="583"/>
      <c r="Q40" s="584"/>
      <c r="R40" s="584"/>
      <c r="S40" s="584"/>
      <c r="T40" s="494">
        <f t="shared" si="1"/>
        <v>0</v>
      </c>
    </row>
    <row r="41" spans="1:24" s="200" customFormat="1" ht="20.100000000000001" customHeight="1" thickBot="1">
      <c r="A41" s="203"/>
      <c r="B41" s="203"/>
      <c r="C41" s="543"/>
      <c r="D41" s="544"/>
      <c r="E41" s="544"/>
      <c r="F41" s="175"/>
      <c r="G41" s="175"/>
      <c r="H41" s="544"/>
      <c r="I41" s="175"/>
      <c r="J41" s="544"/>
      <c r="K41" s="544"/>
      <c r="L41" s="175"/>
      <c r="M41" s="176">
        <f t="shared" si="0"/>
        <v>0</v>
      </c>
      <c r="N41" s="505"/>
      <c r="O41" s="506"/>
      <c r="P41" s="506"/>
      <c r="Q41" s="498"/>
      <c r="R41" s="498"/>
      <c r="S41" s="498"/>
      <c r="T41" s="507">
        <f t="shared" si="1"/>
        <v>0</v>
      </c>
    </row>
  </sheetData>
  <mergeCells count="43">
    <mergeCell ref="N8:N9"/>
    <mergeCell ref="O8:O9"/>
    <mergeCell ref="P8:T8"/>
    <mergeCell ref="G8:G9"/>
    <mergeCell ref="H8:H9"/>
    <mergeCell ref="I8:I9"/>
    <mergeCell ref="J8:K8"/>
    <mergeCell ref="L8:L9"/>
    <mergeCell ref="M8:M9"/>
    <mergeCell ref="F8:F9"/>
    <mergeCell ref="A6:B6"/>
    <mergeCell ref="C6:E6"/>
    <mergeCell ref="F6:H6"/>
    <mergeCell ref="I6:M6"/>
    <mergeCell ref="A8:A9"/>
    <mergeCell ref="B8:B9"/>
    <mergeCell ref="C8:C9"/>
    <mergeCell ref="D8:D9"/>
    <mergeCell ref="E8:E9"/>
    <mergeCell ref="N6:O6"/>
    <mergeCell ref="P6:T6"/>
    <mergeCell ref="A5:B5"/>
    <mergeCell ref="C5:E5"/>
    <mergeCell ref="F5:H5"/>
    <mergeCell ref="I5:M5"/>
    <mergeCell ref="N5:O5"/>
    <mergeCell ref="P5:T5"/>
    <mergeCell ref="P4:T4"/>
    <mergeCell ref="A3:B3"/>
    <mergeCell ref="C3:E3"/>
    <mergeCell ref="F3:H3"/>
    <mergeCell ref="I3:M3"/>
    <mergeCell ref="N3:O3"/>
    <mergeCell ref="A4:B4"/>
    <mergeCell ref="C4:E4"/>
    <mergeCell ref="F4:H4"/>
    <mergeCell ref="I4:M4"/>
    <mergeCell ref="N4:O4"/>
    <mergeCell ref="A1:B2"/>
    <mergeCell ref="E1:K1"/>
    <mergeCell ref="Q1:T1"/>
    <mergeCell ref="V1:W1"/>
    <mergeCell ref="P3:T3"/>
  </mergeCells>
  <dataValidations count="1">
    <dataValidation type="list" allowBlank="1" showInputMessage="1" showErrorMessage="1" sqref="L10:L41 F10:G41 I10:I41 Q10:S41">
      <formula1>"1,2,3,4,5,6,7,8,9,10"</formula1>
    </dataValidation>
  </dataValidations>
  <pageMargins left="0.7" right="0.7" top="0.75" bottom="0.75" header="0.3" footer="0.3"/>
  <pageSetup paperSize="341" orientation="portrait" horizontalDpi="1200" verticalDpi="12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R592"/>
  <sheetViews>
    <sheetView workbookViewId="0">
      <selection activeCell="C6" sqref="C6:E6"/>
    </sheetView>
  </sheetViews>
  <sheetFormatPr defaultColWidth="9.140625" defaultRowHeight="12.75"/>
  <cols>
    <col min="1" max="1" width="5.85546875" style="225" customWidth="1"/>
    <col min="2" max="2" width="13.42578125" style="225" customWidth="1"/>
    <col min="3" max="3" width="17.7109375" style="225" customWidth="1"/>
    <col min="4" max="4" width="5.140625" style="225" customWidth="1"/>
    <col min="5" max="5" width="19.7109375" style="225" customWidth="1"/>
    <col min="6" max="6" width="25.42578125" style="225" customWidth="1"/>
    <col min="7" max="7" width="9.140625" style="225"/>
    <col min="8" max="8" width="16" style="225" customWidth="1"/>
    <col min="9" max="9" width="18" style="225" customWidth="1"/>
    <col min="10" max="11" width="4.7109375" style="225" customWidth="1"/>
    <col min="12" max="12" width="23.5703125" style="225" customWidth="1"/>
    <col min="13" max="13" width="50.85546875" style="225" customWidth="1"/>
    <col min="14" max="14" width="9.140625" style="214"/>
    <col min="15" max="16384" width="9.140625" style="215"/>
  </cols>
  <sheetData>
    <row r="1" spans="1:18" s="205" customFormat="1" ht="35.25" customHeight="1">
      <c r="A1" s="983" t="s">
        <v>296</v>
      </c>
      <c r="B1" s="984"/>
      <c r="C1" s="984"/>
      <c r="D1" s="984"/>
      <c r="E1" s="984"/>
      <c r="F1" s="984"/>
      <c r="G1" s="984"/>
      <c r="H1" s="984"/>
      <c r="I1" s="984"/>
      <c r="J1" s="984"/>
      <c r="K1" s="984"/>
      <c r="L1" s="984"/>
      <c r="M1" s="985"/>
      <c r="N1" s="204"/>
    </row>
    <row r="2" spans="1:18" s="205" customFormat="1" ht="20.25" customHeight="1" thickBot="1">
      <c r="A2" s="206"/>
      <c r="B2" s="546"/>
      <c r="C2" s="546"/>
      <c r="D2" s="986"/>
      <c r="E2" s="986"/>
      <c r="F2" s="207" t="s">
        <v>297</v>
      </c>
      <c r="G2" s="208"/>
      <c r="H2" s="208"/>
      <c r="I2" s="208"/>
      <c r="J2" s="208"/>
      <c r="K2" s="208"/>
      <c r="L2" s="208"/>
      <c r="M2" s="209"/>
      <c r="N2" s="204"/>
    </row>
    <row r="3" spans="1:18" s="156" customFormat="1">
      <c r="A3" s="818" t="s">
        <v>4</v>
      </c>
      <c r="B3" s="819"/>
      <c r="C3" s="820">
        <f>'PPAP Plan'!H4</f>
        <v>0</v>
      </c>
      <c r="D3" s="821"/>
      <c r="E3" s="821"/>
      <c r="F3" s="955" t="s">
        <v>274</v>
      </c>
      <c r="G3" s="987"/>
      <c r="H3" s="988"/>
      <c r="I3" s="989"/>
      <c r="J3" s="989"/>
      <c r="K3" s="990"/>
      <c r="L3" s="508" t="s">
        <v>298</v>
      </c>
      <c r="M3" s="210"/>
      <c r="R3" s="157"/>
    </row>
    <row r="4" spans="1:18" s="156" customFormat="1">
      <c r="A4" s="841" t="s">
        <v>690</v>
      </c>
      <c r="B4" s="960"/>
      <c r="C4" s="961">
        <f>'PPAP Plan'!H5</f>
        <v>0</v>
      </c>
      <c r="D4" s="962"/>
      <c r="E4" s="962"/>
      <c r="F4" s="841" t="s">
        <v>246</v>
      </c>
      <c r="G4" s="991"/>
      <c r="H4" s="992"/>
      <c r="I4" s="993"/>
      <c r="J4" s="993"/>
      <c r="K4" s="994"/>
      <c r="L4" s="585" t="s">
        <v>247</v>
      </c>
      <c r="M4" s="211"/>
      <c r="R4" s="157"/>
    </row>
    <row r="5" spans="1:18" s="156" customFormat="1">
      <c r="A5" s="841" t="s">
        <v>248</v>
      </c>
      <c r="B5" s="960"/>
      <c r="C5" s="961">
        <f>'PPAP Plan'!H6</f>
        <v>0</v>
      </c>
      <c r="D5" s="995"/>
      <c r="E5" s="995"/>
      <c r="F5" s="970" t="s">
        <v>249</v>
      </c>
      <c r="G5" s="996"/>
      <c r="H5" s="997"/>
      <c r="I5" s="998"/>
      <c r="J5" s="998"/>
      <c r="K5" s="999"/>
      <c r="L5" s="585" t="s">
        <v>299</v>
      </c>
      <c r="M5" s="211"/>
      <c r="R5" s="157"/>
    </row>
    <row r="6" spans="1:18" s="156" customFormat="1" ht="13.5" thickBot="1">
      <c r="A6" s="851" t="s">
        <v>251</v>
      </c>
      <c r="B6" s="852"/>
      <c r="C6" s="974"/>
      <c r="D6" s="975"/>
      <c r="E6" s="976"/>
      <c r="F6" s="977" t="s">
        <v>252</v>
      </c>
      <c r="G6" s="1000"/>
      <c r="H6" s="1001"/>
      <c r="I6" s="1002"/>
      <c r="J6" s="1002"/>
      <c r="K6" s="1003"/>
      <c r="L6" s="509" t="s">
        <v>300</v>
      </c>
      <c r="M6" s="212"/>
      <c r="R6" s="157"/>
    </row>
    <row r="7" spans="1:18" s="205" customFormat="1" ht="18" customHeight="1" thickBot="1">
      <c r="A7" s="213"/>
      <c r="B7" s="213"/>
      <c r="C7" s="213"/>
      <c r="D7" s="213"/>
      <c r="E7" s="213"/>
      <c r="F7" s="213"/>
      <c r="G7" s="213"/>
      <c r="H7" s="213"/>
      <c r="I7" s="213"/>
      <c r="J7" s="213"/>
      <c r="K7" s="213"/>
      <c r="L7" s="213"/>
      <c r="M7" s="213"/>
      <c r="N7" s="204"/>
    </row>
    <row r="8" spans="1:18">
      <c r="A8" s="1004" t="s">
        <v>301</v>
      </c>
      <c r="B8" s="1007" t="s">
        <v>302</v>
      </c>
      <c r="C8" s="1007" t="s">
        <v>303</v>
      </c>
      <c r="D8" s="1010" t="s">
        <v>304</v>
      </c>
      <c r="E8" s="1011"/>
      <c r="F8" s="1012"/>
      <c r="G8" s="1007" t="s">
        <v>305</v>
      </c>
      <c r="H8" s="1016" t="s">
        <v>306</v>
      </c>
      <c r="I8" s="1016"/>
      <c r="J8" s="1016"/>
      <c r="K8" s="1016"/>
      <c r="L8" s="1007" t="s">
        <v>307</v>
      </c>
      <c r="M8" s="1017" t="s">
        <v>308</v>
      </c>
    </row>
    <row r="9" spans="1:18">
      <c r="A9" s="1005"/>
      <c r="B9" s="1008"/>
      <c r="C9" s="1008"/>
      <c r="D9" s="1013"/>
      <c r="E9" s="1014"/>
      <c r="F9" s="1015"/>
      <c r="G9" s="1008"/>
      <c r="H9" s="1020" t="s">
        <v>309</v>
      </c>
      <c r="I9" s="1020" t="s">
        <v>310</v>
      </c>
      <c r="J9" s="1020" t="s">
        <v>311</v>
      </c>
      <c r="K9" s="1020"/>
      <c r="L9" s="1008"/>
      <c r="M9" s="1018"/>
    </row>
    <row r="10" spans="1:18" ht="36.75" customHeight="1" thickBot="1">
      <c r="A10" s="1006"/>
      <c r="B10" s="1009"/>
      <c r="C10" s="1009"/>
      <c r="D10" s="545" t="s">
        <v>312</v>
      </c>
      <c r="E10" s="545" t="s">
        <v>313</v>
      </c>
      <c r="F10" s="545" t="s">
        <v>314</v>
      </c>
      <c r="G10" s="1009"/>
      <c r="H10" s="1021"/>
      <c r="I10" s="1022"/>
      <c r="J10" s="510" t="s">
        <v>315</v>
      </c>
      <c r="K10" s="510" t="s">
        <v>316</v>
      </c>
      <c r="L10" s="1009"/>
      <c r="M10" s="1019"/>
      <c r="O10" s="216"/>
      <c r="P10" s="216"/>
      <c r="Q10" s="216"/>
    </row>
    <row r="11" spans="1:18" ht="20.100000000000001" customHeight="1">
      <c r="A11" s="217"/>
      <c r="B11" s="218"/>
      <c r="C11" s="218"/>
      <c r="D11" s="218"/>
      <c r="E11" s="218"/>
      <c r="F11" s="218"/>
      <c r="G11" s="218"/>
      <c r="H11" s="218"/>
      <c r="I11" s="218"/>
      <c r="J11" s="218"/>
      <c r="K11" s="218"/>
      <c r="L11" s="218"/>
      <c r="M11" s="219"/>
    </row>
    <row r="12" spans="1:18" ht="20.100000000000001" customHeight="1">
      <c r="A12" s="220"/>
      <c r="B12" s="586"/>
      <c r="C12" s="586"/>
      <c r="D12" s="586"/>
      <c r="E12" s="586"/>
      <c r="F12" s="586"/>
      <c r="G12" s="586"/>
      <c r="H12" s="586"/>
      <c r="I12" s="586"/>
      <c r="J12" s="586"/>
      <c r="K12" s="586"/>
      <c r="L12" s="586"/>
      <c r="M12" s="221"/>
    </row>
    <row r="13" spans="1:18" ht="20.100000000000001" customHeight="1">
      <c r="A13" s="220"/>
      <c r="B13" s="586"/>
      <c r="C13" s="586"/>
      <c r="D13" s="586"/>
      <c r="E13" s="586"/>
      <c r="F13" s="586"/>
      <c r="G13" s="586"/>
      <c r="H13" s="586"/>
      <c r="I13" s="586"/>
      <c r="J13" s="586"/>
      <c r="K13" s="586"/>
      <c r="L13" s="586"/>
      <c r="M13" s="221"/>
    </row>
    <row r="14" spans="1:18" ht="20.100000000000001" customHeight="1">
      <c r="A14" s="220"/>
      <c r="B14" s="586"/>
      <c r="C14" s="586"/>
      <c r="D14" s="586"/>
      <c r="E14" s="586"/>
      <c r="F14" s="586"/>
      <c r="G14" s="586"/>
      <c r="H14" s="586"/>
      <c r="I14" s="586"/>
      <c r="J14" s="586"/>
      <c r="K14" s="586"/>
      <c r="L14" s="586"/>
      <c r="M14" s="221"/>
    </row>
    <row r="15" spans="1:18" ht="20.100000000000001" customHeight="1">
      <c r="A15" s="220"/>
      <c r="B15" s="586"/>
      <c r="C15" s="586"/>
      <c r="D15" s="586"/>
      <c r="E15" s="586"/>
      <c r="F15" s="586"/>
      <c r="G15" s="586"/>
      <c r="H15" s="586"/>
      <c r="I15" s="586"/>
      <c r="J15" s="586"/>
      <c r="K15" s="586"/>
      <c r="L15" s="586"/>
      <c r="M15" s="221"/>
    </row>
    <row r="16" spans="1:18" ht="20.100000000000001" customHeight="1">
      <c r="A16" s="220"/>
      <c r="B16" s="586"/>
      <c r="C16" s="586"/>
      <c r="D16" s="586"/>
      <c r="E16" s="586"/>
      <c r="F16" s="586"/>
      <c r="G16" s="586"/>
      <c r="H16" s="586"/>
      <c r="I16" s="586"/>
      <c r="J16" s="586"/>
      <c r="K16" s="586"/>
      <c r="L16" s="586"/>
      <c r="M16" s="221"/>
    </row>
    <row r="17" spans="1:13" ht="20.100000000000001" customHeight="1">
      <c r="A17" s="220"/>
      <c r="B17" s="586"/>
      <c r="C17" s="586"/>
      <c r="D17" s="586"/>
      <c r="E17" s="586"/>
      <c r="F17" s="586"/>
      <c r="G17" s="586"/>
      <c r="H17" s="586"/>
      <c r="I17" s="586"/>
      <c r="J17" s="586"/>
      <c r="K17" s="586"/>
      <c r="L17" s="586"/>
      <c r="M17" s="221"/>
    </row>
    <row r="18" spans="1:13" ht="20.100000000000001" customHeight="1">
      <c r="A18" s="220"/>
      <c r="B18" s="586"/>
      <c r="C18" s="586"/>
      <c r="D18" s="586"/>
      <c r="E18" s="586"/>
      <c r="F18" s="586"/>
      <c r="G18" s="586"/>
      <c r="H18" s="586"/>
      <c r="I18" s="586"/>
      <c r="J18" s="586"/>
      <c r="K18" s="586"/>
      <c r="L18" s="586"/>
      <c r="M18" s="221"/>
    </row>
    <row r="19" spans="1:13" ht="20.100000000000001" customHeight="1">
      <c r="A19" s="220"/>
      <c r="B19" s="586"/>
      <c r="C19" s="586"/>
      <c r="D19" s="586"/>
      <c r="E19" s="586"/>
      <c r="F19" s="586"/>
      <c r="G19" s="586"/>
      <c r="H19" s="586"/>
      <c r="I19" s="586"/>
      <c r="J19" s="586"/>
      <c r="K19" s="586"/>
      <c r="L19" s="586"/>
      <c r="M19" s="221"/>
    </row>
    <row r="20" spans="1:13" ht="20.100000000000001" customHeight="1">
      <c r="A20" s="220"/>
      <c r="B20" s="586"/>
      <c r="C20" s="586"/>
      <c r="D20" s="586"/>
      <c r="E20" s="586"/>
      <c r="F20" s="586"/>
      <c r="G20" s="586"/>
      <c r="H20" s="586"/>
      <c r="I20" s="586"/>
      <c r="J20" s="586"/>
      <c r="K20" s="586"/>
      <c r="L20" s="586"/>
      <c r="M20" s="221"/>
    </row>
    <row r="21" spans="1:13" ht="20.100000000000001" customHeight="1">
      <c r="A21" s="220"/>
      <c r="B21" s="586"/>
      <c r="C21" s="586"/>
      <c r="D21" s="586"/>
      <c r="E21" s="586"/>
      <c r="F21" s="586"/>
      <c r="G21" s="586"/>
      <c r="H21" s="586"/>
      <c r="I21" s="586"/>
      <c r="J21" s="586"/>
      <c r="K21" s="586"/>
      <c r="L21" s="586"/>
      <c r="M21" s="221"/>
    </row>
    <row r="22" spans="1:13" ht="20.100000000000001" customHeight="1">
      <c r="A22" s="220"/>
      <c r="B22" s="586"/>
      <c r="C22" s="586"/>
      <c r="D22" s="586"/>
      <c r="E22" s="586"/>
      <c r="F22" s="586"/>
      <c r="G22" s="586"/>
      <c r="H22" s="586"/>
      <c r="I22" s="586"/>
      <c r="J22" s="586"/>
      <c r="K22" s="586"/>
      <c r="L22" s="586"/>
      <c r="M22" s="221"/>
    </row>
    <row r="23" spans="1:13" ht="20.100000000000001" customHeight="1">
      <c r="A23" s="220"/>
      <c r="B23" s="586"/>
      <c r="C23" s="586"/>
      <c r="D23" s="586"/>
      <c r="E23" s="586"/>
      <c r="F23" s="586"/>
      <c r="G23" s="586"/>
      <c r="H23" s="586"/>
      <c r="I23" s="586"/>
      <c r="J23" s="586"/>
      <c r="K23" s="586"/>
      <c r="L23" s="586"/>
      <c r="M23" s="221"/>
    </row>
    <row r="24" spans="1:13" ht="20.100000000000001" customHeight="1">
      <c r="A24" s="220"/>
      <c r="B24" s="586"/>
      <c r="C24" s="586"/>
      <c r="D24" s="586"/>
      <c r="E24" s="586"/>
      <c r="F24" s="586"/>
      <c r="G24" s="586"/>
      <c r="H24" s="586"/>
      <c r="I24" s="586"/>
      <c r="J24" s="586"/>
      <c r="K24" s="586"/>
      <c r="L24" s="586"/>
      <c r="M24" s="221"/>
    </row>
    <row r="25" spans="1:13" ht="20.100000000000001" customHeight="1">
      <c r="A25" s="220"/>
      <c r="B25" s="586"/>
      <c r="C25" s="586"/>
      <c r="D25" s="586"/>
      <c r="E25" s="586"/>
      <c r="F25" s="586"/>
      <c r="G25" s="586"/>
      <c r="H25" s="586"/>
      <c r="I25" s="586"/>
      <c r="J25" s="586"/>
      <c r="K25" s="586"/>
      <c r="L25" s="586"/>
      <c r="M25" s="221"/>
    </row>
    <row r="26" spans="1:13" ht="20.100000000000001" customHeight="1">
      <c r="A26" s="220"/>
      <c r="B26" s="586"/>
      <c r="C26" s="586"/>
      <c r="D26" s="586"/>
      <c r="E26" s="586"/>
      <c r="F26" s="586"/>
      <c r="G26" s="586"/>
      <c r="H26" s="586"/>
      <c r="I26" s="586"/>
      <c r="J26" s="586"/>
      <c r="K26" s="586"/>
      <c r="L26" s="586"/>
      <c r="M26" s="221"/>
    </row>
    <row r="27" spans="1:13" ht="20.100000000000001" customHeight="1">
      <c r="A27" s="220"/>
      <c r="B27" s="586"/>
      <c r="C27" s="586"/>
      <c r="D27" s="586"/>
      <c r="E27" s="586"/>
      <c r="F27" s="586"/>
      <c r="G27" s="586"/>
      <c r="H27" s="586"/>
      <c r="I27" s="586"/>
      <c r="J27" s="586"/>
      <c r="K27" s="586"/>
      <c r="L27" s="586"/>
      <c r="M27" s="221"/>
    </row>
    <row r="28" spans="1:13" ht="20.100000000000001" customHeight="1">
      <c r="A28" s="220"/>
      <c r="B28" s="586"/>
      <c r="C28" s="586"/>
      <c r="D28" s="586"/>
      <c r="E28" s="586"/>
      <c r="F28" s="586"/>
      <c r="G28" s="586"/>
      <c r="H28" s="586"/>
      <c r="I28" s="586"/>
      <c r="J28" s="586"/>
      <c r="K28" s="586"/>
      <c r="L28" s="586"/>
      <c r="M28" s="221"/>
    </row>
    <row r="29" spans="1:13" ht="20.100000000000001" customHeight="1">
      <c r="A29" s="220"/>
      <c r="B29" s="586"/>
      <c r="C29" s="586"/>
      <c r="D29" s="586"/>
      <c r="E29" s="586"/>
      <c r="F29" s="586"/>
      <c r="G29" s="586"/>
      <c r="H29" s="586"/>
      <c r="I29" s="586"/>
      <c r="J29" s="586"/>
      <c r="K29" s="586"/>
      <c r="L29" s="586"/>
      <c r="M29" s="221"/>
    </row>
    <row r="30" spans="1:13" ht="20.100000000000001" customHeight="1">
      <c r="A30" s="220"/>
      <c r="B30" s="586"/>
      <c r="C30" s="586"/>
      <c r="D30" s="586"/>
      <c r="E30" s="586"/>
      <c r="F30" s="586"/>
      <c r="G30" s="586"/>
      <c r="H30" s="586"/>
      <c r="I30" s="586"/>
      <c r="J30" s="586"/>
      <c r="K30" s="586"/>
      <c r="L30" s="586"/>
      <c r="M30" s="221"/>
    </row>
    <row r="31" spans="1:13" ht="20.100000000000001" customHeight="1">
      <c r="A31" s="220"/>
      <c r="B31" s="586"/>
      <c r="C31" s="586"/>
      <c r="D31" s="586"/>
      <c r="E31" s="586"/>
      <c r="F31" s="586"/>
      <c r="G31" s="586"/>
      <c r="H31" s="586"/>
      <c r="I31" s="586"/>
      <c r="J31" s="586"/>
      <c r="K31" s="586"/>
      <c r="L31" s="586"/>
      <c r="M31" s="221"/>
    </row>
    <row r="32" spans="1:13" ht="20.100000000000001" customHeight="1">
      <c r="A32" s="220"/>
      <c r="B32" s="586"/>
      <c r="C32" s="586"/>
      <c r="D32" s="586"/>
      <c r="E32" s="586"/>
      <c r="F32" s="586"/>
      <c r="G32" s="586"/>
      <c r="H32" s="586"/>
      <c r="I32" s="586"/>
      <c r="J32" s="586"/>
      <c r="K32" s="586"/>
      <c r="L32" s="586"/>
      <c r="M32" s="221"/>
    </row>
    <row r="33" spans="1:14" ht="20.100000000000001" customHeight="1">
      <c r="A33" s="220"/>
      <c r="B33" s="586"/>
      <c r="C33" s="586"/>
      <c r="D33" s="586"/>
      <c r="E33" s="586"/>
      <c r="F33" s="586"/>
      <c r="G33" s="586"/>
      <c r="H33" s="586"/>
      <c r="I33" s="586"/>
      <c r="J33" s="586"/>
      <c r="K33" s="586"/>
      <c r="L33" s="586"/>
      <c r="M33" s="221"/>
    </row>
    <row r="34" spans="1:14" ht="20.100000000000001" customHeight="1">
      <c r="A34" s="220"/>
      <c r="B34" s="586"/>
      <c r="C34" s="586"/>
      <c r="D34" s="586"/>
      <c r="E34" s="586"/>
      <c r="F34" s="586"/>
      <c r="G34" s="586"/>
      <c r="H34" s="586"/>
      <c r="I34" s="586"/>
      <c r="J34" s="586"/>
      <c r="K34" s="586"/>
      <c r="L34" s="586"/>
      <c r="M34" s="221"/>
    </row>
    <row r="35" spans="1:14" ht="20.100000000000001" customHeight="1">
      <c r="A35" s="220"/>
      <c r="B35" s="586"/>
      <c r="C35" s="586"/>
      <c r="D35" s="586"/>
      <c r="E35" s="586"/>
      <c r="F35" s="586"/>
      <c r="G35" s="586"/>
      <c r="H35" s="586"/>
      <c r="I35" s="586"/>
      <c r="J35" s="586"/>
      <c r="K35" s="586"/>
      <c r="L35" s="586"/>
      <c r="M35" s="221"/>
    </row>
    <row r="36" spans="1:14" ht="20.100000000000001" customHeight="1">
      <c r="A36" s="220"/>
      <c r="B36" s="586"/>
      <c r="C36" s="586"/>
      <c r="D36" s="586"/>
      <c r="E36" s="586"/>
      <c r="F36" s="586"/>
      <c r="G36" s="586"/>
      <c r="H36" s="586"/>
      <c r="I36" s="586"/>
      <c r="J36" s="586"/>
      <c r="K36" s="586"/>
      <c r="L36" s="586"/>
      <c r="M36" s="221"/>
    </row>
    <row r="37" spans="1:14" ht="20.100000000000001" customHeight="1">
      <c r="A37" s="220"/>
      <c r="B37" s="586"/>
      <c r="C37" s="586"/>
      <c r="D37" s="586"/>
      <c r="E37" s="586"/>
      <c r="F37" s="586"/>
      <c r="G37" s="586"/>
      <c r="H37" s="586"/>
      <c r="I37" s="586"/>
      <c r="J37" s="586"/>
      <c r="K37" s="586"/>
      <c r="L37" s="586"/>
      <c r="M37" s="221"/>
    </row>
    <row r="38" spans="1:14" ht="20.100000000000001" customHeight="1">
      <c r="A38" s="220"/>
      <c r="B38" s="586"/>
      <c r="C38" s="586"/>
      <c r="D38" s="586"/>
      <c r="E38" s="586"/>
      <c r="F38" s="586"/>
      <c r="G38" s="586"/>
      <c r="H38" s="586"/>
      <c r="I38" s="586"/>
      <c r="J38" s="586"/>
      <c r="K38" s="586"/>
      <c r="L38" s="586"/>
      <c r="M38" s="221"/>
    </row>
    <row r="39" spans="1:14" ht="20.100000000000001" customHeight="1">
      <c r="A39" s="220"/>
      <c r="B39" s="586"/>
      <c r="C39" s="586"/>
      <c r="D39" s="586"/>
      <c r="E39" s="586"/>
      <c r="F39" s="586"/>
      <c r="G39" s="586"/>
      <c r="H39" s="586"/>
      <c r="I39" s="586"/>
      <c r="J39" s="586"/>
      <c r="K39" s="586"/>
      <c r="L39" s="586"/>
      <c r="M39" s="221"/>
    </row>
    <row r="40" spans="1:14" ht="20.100000000000001" customHeight="1">
      <c r="A40" s="220"/>
      <c r="B40" s="586"/>
      <c r="C40" s="586"/>
      <c r="D40" s="586"/>
      <c r="E40" s="586"/>
      <c r="F40" s="586"/>
      <c r="G40" s="586"/>
      <c r="H40" s="586"/>
      <c r="I40" s="586"/>
      <c r="J40" s="586"/>
      <c r="K40" s="586"/>
      <c r="L40" s="586"/>
      <c r="M40" s="221"/>
    </row>
    <row r="41" spans="1:14" ht="20.100000000000001" customHeight="1">
      <c r="A41" s="220"/>
      <c r="B41" s="586"/>
      <c r="C41" s="586"/>
      <c r="D41" s="586"/>
      <c r="E41" s="586"/>
      <c r="F41" s="586"/>
      <c r="G41" s="586"/>
      <c r="H41" s="586"/>
      <c r="I41" s="586"/>
      <c r="J41" s="586"/>
      <c r="K41" s="586"/>
      <c r="L41" s="586"/>
      <c r="M41" s="221"/>
    </row>
    <row r="42" spans="1:14" ht="20.100000000000001" customHeight="1">
      <c r="A42" s="220"/>
      <c r="B42" s="586"/>
      <c r="C42" s="586"/>
      <c r="D42" s="586"/>
      <c r="E42" s="586"/>
      <c r="F42" s="586"/>
      <c r="G42" s="586"/>
      <c r="H42" s="586"/>
      <c r="I42" s="586"/>
      <c r="J42" s="586"/>
      <c r="K42" s="586"/>
      <c r="L42" s="586"/>
      <c r="M42" s="221"/>
    </row>
    <row r="43" spans="1:14" ht="20.100000000000001" customHeight="1">
      <c r="A43" s="220"/>
      <c r="B43" s="586"/>
      <c r="C43" s="586"/>
      <c r="D43" s="586"/>
      <c r="E43" s="586"/>
      <c r="F43" s="586"/>
      <c r="G43" s="586"/>
      <c r="H43" s="586"/>
      <c r="I43" s="586"/>
      <c r="J43" s="586"/>
      <c r="K43" s="586"/>
      <c r="L43" s="586"/>
      <c r="M43" s="221"/>
    </row>
    <row r="44" spans="1:14" ht="20.100000000000001" customHeight="1">
      <c r="A44" s="220"/>
      <c r="B44" s="586"/>
      <c r="C44" s="586"/>
      <c r="D44" s="586"/>
      <c r="E44" s="586"/>
      <c r="F44" s="586"/>
      <c r="G44" s="586"/>
      <c r="H44" s="586"/>
      <c r="I44" s="586"/>
      <c r="J44" s="586"/>
      <c r="K44" s="586"/>
      <c r="L44" s="586"/>
      <c r="M44" s="221"/>
    </row>
    <row r="45" spans="1:14" ht="20.100000000000001" customHeight="1">
      <c r="A45" s="220"/>
      <c r="B45" s="586"/>
      <c r="C45" s="586"/>
      <c r="D45" s="586"/>
      <c r="E45" s="586"/>
      <c r="F45" s="586"/>
      <c r="G45" s="586"/>
      <c r="H45" s="586"/>
      <c r="I45" s="586"/>
      <c r="J45" s="586"/>
      <c r="K45" s="586"/>
      <c r="L45" s="586"/>
      <c r="M45" s="221"/>
    </row>
    <row r="46" spans="1:14" ht="20.100000000000001" customHeight="1">
      <c r="A46" s="220"/>
      <c r="B46" s="586"/>
      <c r="C46" s="586"/>
      <c r="D46" s="586"/>
      <c r="E46" s="586"/>
      <c r="F46" s="586"/>
      <c r="G46" s="586"/>
      <c r="H46" s="586"/>
      <c r="I46" s="586"/>
      <c r="J46" s="586"/>
      <c r="K46" s="586"/>
      <c r="L46" s="586"/>
      <c r="M46" s="221"/>
    </row>
    <row r="47" spans="1:14" ht="30" customHeight="1">
      <c r="A47" s="214"/>
      <c r="B47" s="215"/>
      <c r="C47" s="215"/>
      <c r="D47" s="215"/>
      <c r="E47" s="215"/>
      <c r="F47" s="215"/>
      <c r="G47" s="215"/>
      <c r="H47" s="215"/>
      <c r="I47" s="215"/>
      <c r="J47" s="215"/>
      <c r="K47" s="215"/>
      <c r="L47" s="215"/>
      <c r="M47" s="215"/>
      <c r="N47" s="215"/>
    </row>
    <row r="48" spans="1:14" ht="30" customHeight="1">
      <c r="A48" s="214"/>
      <c r="B48" s="215"/>
      <c r="C48" s="215"/>
      <c r="D48" s="215"/>
      <c r="E48" s="215"/>
      <c r="F48" s="215"/>
      <c r="G48" s="215"/>
      <c r="H48" s="215"/>
      <c r="I48" s="215"/>
      <c r="J48" s="215"/>
      <c r="K48" s="215"/>
      <c r="L48" s="215"/>
      <c r="M48" s="215"/>
      <c r="N48" s="215"/>
    </row>
    <row r="49" spans="1:14" ht="30" customHeight="1">
      <c r="A49" s="214"/>
      <c r="B49" s="215"/>
      <c r="C49" s="215"/>
      <c r="D49" s="215"/>
      <c r="E49" s="215"/>
      <c r="F49" s="215"/>
      <c r="G49" s="215"/>
      <c r="H49" s="215"/>
      <c r="I49" s="215"/>
      <c r="J49" s="215"/>
      <c r="K49" s="215"/>
      <c r="L49" s="215"/>
      <c r="M49" s="215"/>
      <c r="N49" s="215"/>
    </row>
    <row r="50" spans="1:14" ht="30" customHeight="1">
      <c r="A50" s="214"/>
      <c r="B50" s="215"/>
      <c r="C50" s="215"/>
      <c r="D50" s="215"/>
      <c r="E50" s="215"/>
      <c r="F50" s="215"/>
      <c r="G50" s="215"/>
      <c r="H50" s="215"/>
      <c r="I50" s="215"/>
      <c r="J50" s="215"/>
      <c r="K50" s="215"/>
      <c r="L50" s="215"/>
      <c r="M50" s="215"/>
      <c r="N50" s="215"/>
    </row>
    <row r="51" spans="1:14" ht="30" customHeight="1">
      <c r="A51" s="214"/>
      <c r="B51" s="215"/>
      <c r="C51" s="215"/>
      <c r="D51" s="215"/>
      <c r="E51" s="215"/>
      <c r="F51" s="215"/>
      <c r="G51" s="215"/>
      <c r="H51" s="215"/>
      <c r="I51" s="215"/>
      <c r="J51" s="215"/>
      <c r="K51" s="215"/>
      <c r="L51" s="215"/>
      <c r="M51" s="215"/>
      <c r="N51" s="215"/>
    </row>
    <row r="52" spans="1:14" ht="30" customHeight="1">
      <c r="A52" s="214"/>
      <c r="B52" s="215"/>
      <c r="C52" s="215"/>
      <c r="D52" s="215"/>
      <c r="E52" s="215"/>
      <c r="F52" s="215"/>
      <c r="G52" s="215"/>
      <c r="H52" s="215"/>
      <c r="I52" s="215"/>
      <c r="J52" s="215"/>
      <c r="K52" s="215"/>
      <c r="L52" s="215"/>
      <c r="M52" s="215"/>
      <c r="N52" s="215"/>
    </row>
    <row r="53" spans="1:14" ht="30" customHeight="1">
      <c r="A53" s="214"/>
      <c r="B53" s="215"/>
      <c r="C53" s="215"/>
      <c r="D53" s="215"/>
      <c r="E53" s="215"/>
      <c r="F53" s="215"/>
      <c r="G53" s="215"/>
      <c r="H53" s="215"/>
      <c r="I53" s="215"/>
      <c r="J53" s="215"/>
      <c r="K53" s="215"/>
      <c r="L53" s="215"/>
      <c r="M53" s="215"/>
      <c r="N53" s="215"/>
    </row>
    <row r="54" spans="1:14" ht="30" customHeight="1">
      <c r="A54" s="214"/>
      <c r="B54" s="215"/>
      <c r="C54" s="215"/>
      <c r="D54" s="215"/>
      <c r="E54" s="215"/>
      <c r="F54" s="215"/>
      <c r="G54" s="215"/>
      <c r="H54" s="215"/>
      <c r="I54" s="215"/>
      <c r="J54" s="215"/>
      <c r="K54" s="215"/>
      <c r="L54" s="215"/>
      <c r="M54" s="215"/>
      <c r="N54" s="215"/>
    </row>
    <row r="55" spans="1:14" ht="30" customHeight="1">
      <c r="A55" s="214"/>
      <c r="B55" s="215"/>
      <c r="C55" s="215"/>
      <c r="D55" s="215"/>
      <c r="E55" s="215"/>
      <c r="F55" s="215"/>
      <c r="G55" s="215"/>
      <c r="H55" s="215"/>
      <c r="I55" s="215"/>
      <c r="J55" s="215"/>
      <c r="K55" s="215"/>
      <c r="L55" s="215"/>
      <c r="M55" s="215"/>
      <c r="N55" s="215"/>
    </row>
    <row r="56" spans="1:14" ht="30" customHeight="1">
      <c r="A56" s="214"/>
      <c r="B56" s="215"/>
      <c r="C56" s="215"/>
      <c r="D56" s="215"/>
      <c r="E56" s="215"/>
      <c r="F56" s="215"/>
      <c r="G56" s="215"/>
      <c r="H56" s="215"/>
      <c r="I56" s="215"/>
      <c r="J56" s="215"/>
      <c r="K56" s="215"/>
      <c r="L56" s="215"/>
      <c r="M56" s="215"/>
      <c r="N56" s="215"/>
    </row>
    <row r="57" spans="1:14" ht="30" customHeight="1">
      <c r="A57" s="214"/>
      <c r="B57" s="215"/>
      <c r="C57" s="215"/>
      <c r="D57" s="215"/>
      <c r="E57" s="215"/>
      <c r="F57" s="215"/>
      <c r="G57" s="215"/>
      <c r="H57" s="215"/>
      <c r="I57" s="215"/>
      <c r="J57" s="215"/>
      <c r="K57" s="215"/>
      <c r="L57" s="215"/>
      <c r="M57" s="215"/>
      <c r="N57" s="215"/>
    </row>
    <row r="58" spans="1:14" ht="30" customHeight="1">
      <c r="A58" s="214"/>
      <c r="B58" s="215"/>
      <c r="C58" s="215"/>
      <c r="D58" s="215"/>
      <c r="E58" s="215"/>
      <c r="F58" s="215"/>
      <c r="G58" s="215"/>
      <c r="H58" s="215"/>
      <c r="I58" s="215"/>
      <c r="J58" s="215"/>
      <c r="K58" s="215"/>
      <c r="L58" s="215"/>
      <c r="M58" s="215"/>
      <c r="N58" s="215"/>
    </row>
    <row r="59" spans="1:14" ht="30" customHeight="1">
      <c r="A59" s="214"/>
      <c r="B59" s="215"/>
      <c r="C59" s="215"/>
      <c r="D59" s="215"/>
      <c r="E59" s="215"/>
      <c r="F59" s="215"/>
      <c r="G59" s="215"/>
      <c r="H59" s="215"/>
      <c r="I59" s="215"/>
      <c r="J59" s="215"/>
      <c r="K59" s="215"/>
      <c r="L59" s="215"/>
      <c r="M59" s="215"/>
      <c r="N59" s="215"/>
    </row>
    <row r="60" spans="1:14" ht="30" customHeight="1">
      <c r="A60" s="214"/>
      <c r="B60" s="215"/>
      <c r="C60" s="215"/>
      <c r="D60" s="215"/>
      <c r="E60" s="215"/>
      <c r="F60" s="215"/>
      <c r="G60" s="215"/>
      <c r="H60" s="215"/>
      <c r="I60" s="215"/>
      <c r="J60" s="215"/>
      <c r="K60" s="215"/>
      <c r="L60" s="215"/>
      <c r="M60" s="215"/>
      <c r="N60" s="215"/>
    </row>
    <row r="61" spans="1:14" ht="30" customHeight="1">
      <c r="A61" s="214"/>
      <c r="B61" s="215"/>
      <c r="C61" s="215"/>
      <c r="D61" s="215"/>
      <c r="E61" s="215"/>
      <c r="F61" s="215"/>
      <c r="G61" s="215"/>
      <c r="H61" s="215"/>
      <c r="I61" s="215"/>
      <c r="J61" s="215"/>
      <c r="K61" s="215"/>
      <c r="L61" s="215"/>
      <c r="M61" s="215"/>
      <c r="N61" s="215"/>
    </row>
    <row r="62" spans="1:14" ht="30" customHeight="1">
      <c r="A62" s="214"/>
      <c r="B62" s="215"/>
      <c r="C62" s="215"/>
      <c r="D62" s="215"/>
      <c r="E62" s="215"/>
      <c r="F62" s="215"/>
      <c r="G62" s="215"/>
      <c r="H62" s="215"/>
      <c r="I62" s="215"/>
      <c r="J62" s="215"/>
      <c r="K62" s="215"/>
      <c r="L62" s="215"/>
      <c r="M62" s="215"/>
      <c r="N62" s="215"/>
    </row>
    <row r="63" spans="1:14" ht="30" customHeight="1">
      <c r="A63" s="214"/>
      <c r="B63" s="215"/>
      <c r="C63" s="215"/>
      <c r="D63" s="215"/>
      <c r="E63" s="215"/>
      <c r="F63" s="215"/>
      <c r="G63" s="215"/>
      <c r="H63" s="215"/>
      <c r="I63" s="215"/>
      <c r="J63" s="215"/>
      <c r="K63" s="215"/>
      <c r="L63" s="215"/>
      <c r="M63" s="215"/>
      <c r="N63" s="215"/>
    </row>
    <row r="64" spans="1:14" ht="30" customHeight="1">
      <c r="A64" s="214"/>
      <c r="B64" s="215"/>
      <c r="C64" s="215"/>
      <c r="D64" s="215"/>
      <c r="E64" s="215"/>
      <c r="F64" s="215"/>
      <c r="G64" s="215"/>
      <c r="H64" s="215"/>
      <c r="I64" s="215"/>
      <c r="J64" s="215"/>
      <c r="K64" s="215"/>
      <c r="L64" s="215"/>
      <c r="M64" s="215"/>
      <c r="N64" s="215"/>
    </row>
    <row r="65" spans="1:14" ht="30" customHeight="1">
      <c r="A65" s="214"/>
      <c r="B65" s="215"/>
      <c r="C65" s="215"/>
      <c r="D65" s="215"/>
      <c r="E65" s="215"/>
      <c r="F65" s="215"/>
      <c r="G65" s="215"/>
      <c r="H65" s="215"/>
      <c r="I65" s="215"/>
      <c r="J65" s="215"/>
      <c r="K65" s="215"/>
      <c r="L65" s="215"/>
      <c r="M65" s="215"/>
      <c r="N65" s="215"/>
    </row>
    <row r="66" spans="1:14" ht="30" customHeight="1">
      <c r="A66" s="214"/>
      <c r="B66" s="215"/>
      <c r="C66" s="215"/>
      <c r="D66" s="215"/>
      <c r="E66" s="215"/>
      <c r="F66" s="215"/>
      <c r="G66" s="215"/>
      <c r="H66" s="215"/>
      <c r="I66" s="215"/>
      <c r="J66" s="215"/>
      <c r="K66" s="215"/>
      <c r="L66" s="215"/>
      <c r="M66" s="215"/>
      <c r="N66" s="215"/>
    </row>
    <row r="67" spans="1:14" ht="30" customHeight="1">
      <c r="A67" s="214"/>
      <c r="B67" s="215"/>
      <c r="C67" s="215"/>
      <c r="D67" s="215"/>
      <c r="E67" s="215"/>
      <c r="F67" s="215"/>
      <c r="G67" s="215"/>
      <c r="H67" s="215"/>
      <c r="I67" s="215"/>
      <c r="J67" s="215"/>
      <c r="K67" s="215"/>
      <c r="L67" s="215"/>
      <c r="M67" s="215"/>
      <c r="N67" s="215"/>
    </row>
    <row r="68" spans="1:14" ht="30" customHeight="1">
      <c r="A68" s="214"/>
      <c r="B68" s="215"/>
      <c r="C68" s="215"/>
      <c r="D68" s="215"/>
      <c r="E68" s="215"/>
      <c r="F68" s="215"/>
      <c r="G68" s="215"/>
      <c r="H68" s="215"/>
      <c r="I68" s="215"/>
      <c r="J68" s="215"/>
      <c r="K68" s="215"/>
      <c r="L68" s="215"/>
      <c r="M68" s="215"/>
      <c r="N68" s="215"/>
    </row>
    <row r="69" spans="1:14" ht="30" customHeight="1">
      <c r="A69" s="214"/>
      <c r="B69" s="215"/>
      <c r="C69" s="215"/>
      <c r="D69" s="215"/>
      <c r="E69" s="215"/>
      <c r="F69" s="215"/>
      <c r="G69" s="215"/>
      <c r="H69" s="215"/>
      <c r="I69" s="215"/>
      <c r="J69" s="215"/>
      <c r="K69" s="215"/>
      <c r="L69" s="215"/>
      <c r="M69" s="215"/>
      <c r="N69" s="215"/>
    </row>
    <row r="70" spans="1:14" ht="30" customHeight="1">
      <c r="A70" s="214"/>
      <c r="B70" s="215"/>
      <c r="C70" s="215"/>
      <c r="D70" s="215"/>
      <c r="E70" s="215"/>
      <c r="F70" s="215"/>
      <c r="G70" s="215"/>
      <c r="H70" s="215"/>
      <c r="I70" s="215"/>
      <c r="J70" s="215"/>
      <c r="K70" s="215"/>
      <c r="L70" s="215"/>
      <c r="M70" s="215"/>
      <c r="N70" s="215"/>
    </row>
    <row r="71" spans="1:14" ht="30" customHeight="1">
      <c r="A71" s="214"/>
      <c r="B71" s="215"/>
      <c r="C71" s="215"/>
      <c r="D71" s="215"/>
      <c r="E71" s="215"/>
      <c r="F71" s="215"/>
      <c r="G71" s="215"/>
      <c r="H71" s="215"/>
      <c r="I71" s="215"/>
      <c r="J71" s="215"/>
      <c r="K71" s="215"/>
      <c r="L71" s="215"/>
      <c r="M71" s="215"/>
      <c r="N71" s="215"/>
    </row>
    <row r="72" spans="1:14" ht="30" customHeight="1">
      <c r="A72" s="214"/>
      <c r="B72" s="215"/>
      <c r="C72" s="215"/>
      <c r="D72" s="215"/>
      <c r="E72" s="215"/>
      <c r="F72" s="215"/>
      <c r="G72" s="215"/>
      <c r="H72" s="215"/>
      <c r="I72" s="215"/>
      <c r="J72" s="215"/>
      <c r="K72" s="215"/>
      <c r="L72" s="215"/>
      <c r="M72" s="215"/>
      <c r="N72" s="215"/>
    </row>
    <row r="73" spans="1:14" ht="30" customHeight="1">
      <c r="A73" s="214"/>
      <c r="B73" s="215"/>
      <c r="C73" s="215"/>
      <c r="D73" s="215"/>
      <c r="E73" s="215"/>
      <c r="F73" s="215"/>
      <c r="G73" s="215"/>
      <c r="H73" s="215"/>
      <c r="I73" s="215"/>
      <c r="J73" s="215"/>
      <c r="K73" s="215"/>
      <c r="L73" s="215"/>
      <c r="M73" s="215"/>
      <c r="N73" s="215"/>
    </row>
    <row r="74" spans="1:14" ht="30" customHeight="1">
      <c r="A74" s="214"/>
      <c r="B74" s="215"/>
      <c r="C74" s="215"/>
      <c r="D74" s="215"/>
      <c r="E74" s="215"/>
      <c r="F74" s="215"/>
      <c r="G74" s="215"/>
      <c r="H74" s="215"/>
      <c r="I74" s="215"/>
      <c r="J74" s="215"/>
      <c r="K74" s="215"/>
      <c r="L74" s="215"/>
      <c r="M74" s="215"/>
      <c r="N74" s="215"/>
    </row>
    <row r="75" spans="1:14" ht="30" customHeight="1">
      <c r="A75" s="214"/>
      <c r="B75" s="215"/>
      <c r="C75" s="215"/>
      <c r="D75" s="215"/>
      <c r="E75" s="215"/>
      <c r="F75" s="215"/>
      <c r="G75" s="215"/>
      <c r="H75" s="215"/>
      <c r="I75" s="215"/>
      <c r="J75" s="215"/>
      <c r="K75" s="215"/>
      <c r="L75" s="215"/>
      <c r="M75" s="215"/>
      <c r="N75" s="215"/>
    </row>
    <row r="76" spans="1:14" ht="30" customHeight="1">
      <c r="A76" s="214"/>
      <c r="B76" s="215"/>
      <c r="C76" s="215"/>
      <c r="D76" s="215"/>
      <c r="E76" s="215"/>
      <c r="F76" s="215"/>
      <c r="G76" s="215"/>
      <c r="H76" s="215"/>
      <c r="I76" s="215"/>
      <c r="J76" s="215"/>
      <c r="K76" s="215"/>
      <c r="L76" s="215"/>
      <c r="M76" s="215"/>
      <c r="N76" s="215"/>
    </row>
    <row r="77" spans="1:14" ht="30" customHeight="1">
      <c r="A77" s="214"/>
      <c r="B77" s="215"/>
      <c r="C77" s="215"/>
      <c r="D77" s="215"/>
      <c r="E77" s="215"/>
      <c r="F77" s="215"/>
      <c r="G77" s="215"/>
      <c r="H77" s="215"/>
      <c r="I77" s="215"/>
      <c r="J77" s="215"/>
      <c r="K77" s="215"/>
      <c r="L77" s="215"/>
      <c r="M77" s="215"/>
      <c r="N77" s="215"/>
    </row>
    <row r="78" spans="1:14" ht="30" customHeight="1">
      <c r="A78" s="214"/>
      <c r="B78" s="215"/>
      <c r="C78" s="215"/>
      <c r="D78" s="215"/>
      <c r="E78" s="215"/>
      <c r="F78" s="215"/>
      <c r="G78" s="215"/>
      <c r="H78" s="215"/>
      <c r="I78" s="215"/>
      <c r="J78" s="215"/>
      <c r="K78" s="215"/>
      <c r="L78" s="215"/>
      <c r="M78" s="215"/>
      <c r="N78" s="215"/>
    </row>
    <row r="79" spans="1:14" ht="30" customHeight="1">
      <c r="A79" s="214"/>
      <c r="B79" s="215"/>
      <c r="C79" s="215"/>
      <c r="D79" s="215"/>
      <c r="E79" s="215"/>
      <c r="F79" s="215"/>
      <c r="G79" s="215"/>
      <c r="H79" s="215"/>
      <c r="I79" s="215"/>
      <c r="J79" s="215"/>
      <c r="K79" s="215"/>
      <c r="L79" s="215"/>
      <c r="M79" s="215"/>
      <c r="N79" s="215"/>
    </row>
    <row r="80" spans="1:14" ht="30" customHeight="1">
      <c r="A80" s="214"/>
      <c r="B80" s="215"/>
      <c r="C80" s="215"/>
      <c r="D80" s="215"/>
      <c r="E80" s="215"/>
      <c r="F80" s="215"/>
      <c r="G80" s="215"/>
      <c r="H80" s="215"/>
      <c r="I80" s="215"/>
      <c r="J80" s="215"/>
      <c r="K80" s="215"/>
      <c r="L80" s="215"/>
      <c r="M80" s="215"/>
      <c r="N80" s="215"/>
    </row>
    <row r="81" spans="1:14" ht="30" customHeight="1">
      <c r="A81" s="214"/>
      <c r="B81" s="215"/>
      <c r="C81" s="215"/>
      <c r="D81" s="215"/>
      <c r="E81" s="215"/>
      <c r="F81" s="215"/>
      <c r="G81" s="215"/>
      <c r="H81" s="215"/>
      <c r="I81" s="215"/>
      <c r="J81" s="215"/>
      <c r="K81" s="215"/>
      <c r="L81" s="215"/>
      <c r="M81" s="215"/>
      <c r="N81" s="215"/>
    </row>
    <row r="82" spans="1:14" ht="30" customHeight="1">
      <c r="A82" s="214"/>
      <c r="B82" s="215"/>
      <c r="C82" s="215"/>
      <c r="D82" s="215"/>
      <c r="E82" s="215"/>
      <c r="F82" s="215"/>
      <c r="G82" s="215"/>
      <c r="H82" s="215"/>
      <c r="I82" s="215"/>
      <c r="J82" s="215"/>
      <c r="K82" s="215"/>
      <c r="L82" s="215"/>
      <c r="M82" s="215"/>
      <c r="N82" s="215"/>
    </row>
    <row r="83" spans="1:14" ht="30" customHeight="1">
      <c r="A83" s="214"/>
      <c r="B83" s="215"/>
      <c r="C83" s="215"/>
      <c r="D83" s="215"/>
      <c r="E83" s="215"/>
      <c r="F83" s="215"/>
      <c r="G83" s="215"/>
      <c r="H83" s="215"/>
      <c r="I83" s="215"/>
      <c r="J83" s="215"/>
      <c r="K83" s="215"/>
      <c r="L83" s="215"/>
      <c r="M83" s="215"/>
      <c r="N83" s="215"/>
    </row>
    <row r="84" spans="1:14" ht="30" customHeight="1">
      <c r="A84" s="214"/>
      <c r="B84" s="215"/>
      <c r="C84" s="215"/>
      <c r="D84" s="215"/>
      <c r="E84" s="215"/>
      <c r="F84" s="215"/>
      <c r="G84" s="215"/>
      <c r="H84" s="215"/>
      <c r="I84" s="215"/>
      <c r="J84" s="215"/>
      <c r="K84" s="215"/>
      <c r="L84" s="215"/>
      <c r="M84" s="215"/>
      <c r="N84" s="215"/>
    </row>
    <row r="85" spans="1:14" ht="30" customHeight="1">
      <c r="A85" s="214"/>
      <c r="B85" s="215"/>
      <c r="C85" s="215"/>
      <c r="D85" s="215"/>
      <c r="E85" s="215"/>
      <c r="F85" s="215"/>
      <c r="G85" s="215"/>
      <c r="H85" s="215"/>
      <c r="I85" s="215"/>
      <c r="J85" s="215"/>
      <c r="K85" s="215"/>
      <c r="L85" s="215"/>
      <c r="M85" s="215"/>
      <c r="N85" s="215"/>
    </row>
    <row r="86" spans="1:14" ht="30" customHeight="1">
      <c r="A86" s="214"/>
      <c r="B86" s="215"/>
      <c r="C86" s="215"/>
      <c r="D86" s="215"/>
      <c r="E86" s="215"/>
      <c r="F86" s="215"/>
      <c r="G86" s="215"/>
      <c r="H86" s="215"/>
      <c r="I86" s="215"/>
      <c r="J86" s="215"/>
      <c r="K86" s="215"/>
      <c r="L86" s="215"/>
      <c r="M86" s="215"/>
      <c r="N86" s="215"/>
    </row>
    <row r="87" spans="1:14" ht="30" customHeight="1">
      <c r="A87" s="214"/>
      <c r="B87" s="215"/>
      <c r="C87" s="215"/>
      <c r="D87" s="215"/>
      <c r="E87" s="215"/>
      <c r="F87" s="215"/>
      <c r="G87" s="215"/>
      <c r="H87" s="215"/>
      <c r="I87" s="215"/>
      <c r="J87" s="215"/>
      <c r="K87" s="215"/>
      <c r="L87" s="215"/>
      <c r="M87" s="215"/>
      <c r="N87" s="215"/>
    </row>
    <row r="88" spans="1:14" ht="30" customHeight="1">
      <c r="A88" s="214"/>
      <c r="B88" s="215"/>
      <c r="C88" s="215"/>
      <c r="D88" s="215"/>
      <c r="E88" s="215"/>
      <c r="F88" s="215"/>
      <c r="G88" s="215"/>
      <c r="H88" s="215"/>
      <c r="I88" s="215"/>
      <c r="J88" s="215"/>
      <c r="K88" s="215"/>
      <c r="L88" s="215"/>
      <c r="M88" s="215"/>
      <c r="N88" s="215"/>
    </row>
    <row r="89" spans="1:14" ht="30" customHeight="1">
      <c r="A89" s="214"/>
      <c r="B89" s="215"/>
      <c r="C89" s="215"/>
      <c r="D89" s="215"/>
      <c r="E89" s="215"/>
      <c r="F89" s="215"/>
      <c r="G89" s="215"/>
      <c r="H89" s="215"/>
      <c r="I89" s="215"/>
      <c r="J89" s="215"/>
      <c r="K89" s="215"/>
      <c r="L89" s="215"/>
      <c r="M89" s="215"/>
      <c r="N89" s="215"/>
    </row>
    <row r="90" spans="1:14" ht="30" customHeight="1">
      <c r="A90" s="214"/>
      <c r="B90" s="215"/>
      <c r="C90" s="215"/>
      <c r="D90" s="215"/>
      <c r="E90" s="215"/>
      <c r="F90" s="215"/>
      <c r="G90" s="215"/>
      <c r="H90" s="215"/>
      <c r="I90" s="215"/>
      <c r="J90" s="215"/>
      <c r="K90" s="215"/>
      <c r="L90" s="215"/>
      <c r="M90" s="215"/>
      <c r="N90" s="215"/>
    </row>
    <row r="91" spans="1:14" ht="30" customHeight="1">
      <c r="A91" s="214"/>
      <c r="B91" s="215"/>
      <c r="C91" s="215"/>
      <c r="D91" s="215"/>
      <c r="E91" s="215"/>
      <c r="F91" s="215"/>
      <c r="G91" s="215"/>
      <c r="H91" s="215"/>
      <c r="I91" s="215"/>
      <c r="J91" s="215"/>
      <c r="K91" s="215"/>
      <c r="L91" s="215"/>
      <c r="M91" s="215"/>
      <c r="N91" s="215"/>
    </row>
    <row r="92" spans="1:14" ht="30" customHeight="1">
      <c r="A92" s="214"/>
      <c r="B92" s="215"/>
      <c r="C92" s="215"/>
      <c r="D92" s="215"/>
      <c r="E92" s="215"/>
      <c r="F92" s="215"/>
      <c r="G92" s="215"/>
      <c r="H92" s="215"/>
      <c r="I92" s="215"/>
      <c r="J92" s="215"/>
      <c r="K92" s="215"/>
      <c r="L92" s="215"/>
      <c r="M92" s="215"/>
      <c r="N92" s="215"/>
    </row>
    <row r="93" spans="1:14" ht="30" customHeight="1">
      <c r="A93" s="214"/>
      <c r="B93" s="215"/>
      <c r="C93" s="215"/>
      <c r="D93" s="215"/>
      <c r="E93" s="215"/>
      <c r="F93" s="215"/>
      <c r="G93" s="215"/>
      <c r="H93" s="215"/>
      <c r="I93" s="215"/>
      <c r="J93" s="215"/>
      <c r="K93" s="215"/>
      <c r="L93" s="215"/>
      <c r="M93" s="215"/>
      <c r="N93" s="215"/>
    </row>
    <row r="94" spans="1:14" ht="30" customHeight="1">
      <c r="A94" s="214"/>
      <c r="B94" s="215"/>
      <c r="C94" s="215"/>
      <c r="D94" s="215"/>
      <c r="E94" s="215"/>
      <c r="F94" s="215"/>
      <c r="G94" s="215"/>
      <c r="H94" s="215"/>
      <c r="I94" s="215"/>
      <c r="J94" s="215"/>
      <c r="K94" s="215"/>
      <c r="L94" s="215"/>
      <c r="M94" s="215"/>
      <c r="N94" s="215"/>
    </row>
    <row r="95" spans="1:14" ht="30" customHeight="1">
      <c r="A95" s="214"/>
      <c r="B95" s="215"/>
      <c r="C95" s="215"/>
      <c r="D95" s="215"/>
      <c r="E95" s="215"/>
      <c r="F95" s="215"/>
      <c r="G95" s="215"/>
      <c r="H95" s="215"/>
      <c r="I95" s="215"/>
      <c r="J95" s="215"/>
      <c r="K95" s="215"/>
      <c r="L95" s="215"/>
      <c r="M95" s="215"/>
      <c r="N95" s="215"/>
    </row>
    <row r="96" spans="1:14" ht="30" customHeight="1">
      <c r="A96" s="214"/>
      <c r="B96" s="215"/>
      <c r="C96" s="215"/>
      <c r="D96" s="215"/>
      <c r="E96" s="215"/>
      <c r="F96" s="215"/>
      <c r="G96" s="215"/>
      <c r="H96" s="215"/>
      <c r="I96" s="215"/>
      <c r="J96" s="215"/>
      <c r="K96" s="215"/>
      <c r="L96" s="215"/>
      <c r="M96" s="215"/>
      <c r="N96" s="215"/>
    </row>
    <row r="97" spans="1:14" ht="30" customHeight="1" thickBot="1">
      <c r="A97" s="214"/>
      <c r="B97" s="215"/>
      <c r="C97" s="215"/>
      <c r="D97" s="215"/>
      <c r="E97" s="215"/>
      <c r="F97" s="215"/>
      <c r="G97" s="215"/>
      <c r="H97" s="215"/>
      <c r="I97" s="215"/>
      <c r="J97" s="215"/>
      <c r="K97" s="215"/>
      <c r="L97" s="215"/>
      <c r="M97" s="215"/>
      <c r="N97" s="215"/>
    </row>
    <row r="98" spans="1:14">
      <c r="A98" s="222"/>
      <c r="B98" s="222"/>
      <c r="C98" s="222"/>
      <c r="D98" s="222"/>
      <c r="E98" s="222"/>
      <c r="F98" s="222"/>
      <c r="G98" s="222"/>
      <c r="H98" s="222"/>
      <c r="I98" s="222"/>
      <c r="J98" s="222"/>
      <c r="K98" s="222"/>
      <c r="L98" s="222"/>
      <c r="M98" s="222"/>
    </row>
    <row r="99" spans="1:14" s="216" customFormat="1">
      <c r="A99" s="223"/>
      <c r="B99" s="223"/>
      <c r="C99" s="223"/>
      <c r="D99" s="223"/>
      <c r="E99" s="223"/>
      <c r="F99" s="223"/>
      <c r="G99" s="223"/>
      <c r="H99" s="223"/>
      <c r="I99" s="223"/>
      <c r="J99" s="223"/>
      <c r="K99" s="223"/>
      <c r="L99" s="223"/>
      <c r="M99" s="223"/>
      <c r="N99" s="224"/>
    </row>
    <row r="100" spans="1:14" s="216" customFormat="1">
      <c r="A100" s="223"/>
      <c r="B100" s="223"/>
      <c r="C100" s="223"/>
      <c r="D100" s="223"/>
      <c r="E100" s="223"/>
      <c r="F100" s="223"/>
      <c r="G100" s="223"/>
      <c r="H100" s="223"/>
      <c r="I100" s="223"/>
      <c r="J100" s="223"/>
      <c r="K100" s="223"/>
      <c r="L100" s="223"/>
      <c r="M100" s="223"/>
      <c r="N100" s="224"/>
    </row>
    <row r="101" spans="1:14" s="216" customFormat="1">
      <c r="A101" s="223"/>
      <c r="B101" s="223"/>
      <c r="C101" s="223"/>
      <c r="D101" s="223"/>
      <c r="E101" s="223"/>
      <c r="F101" s="223"/>
      <c r="G101" s="223"/>
      <c r="H101" s="223"/>
      <c r="I101" s="223"/>
      <c r="J101" s="223"/>
      <c r="K101" s="223"/>
      <c r="L101" s="223"/>
      <c r="M101" s="223"/>
      <c r="N101" s="224"/>
    </row>
    <row r="102" spans="1:14" s="216" customFormat="1">
      <c r="A102" s="223"/>
      <c r="B102" s="223"/>
      <c r="C102" s="223"/>
      <c r="D102" s="223"/>
      <c r="E102" s="223"/>
      <c r="F102" s="223"/>
      <c r="G102" s="223"/>
      <c r="H102" s="223"/>
      <c r="I102" s="223"/>
      <c r="J102" s="223"/>
      <c r="K102" s="223"/>
      <c r="L102" s="223"/>
      <c r="M102" s="223"/>
      <c r="N102" s="224"/>
    </row>
    <row r="103" spans="1:14" s="216" customFormat="1">
      <c r="A103" s="223"/>
      <c r="B103" s="223"/>
      <c r="C103" s="223"/>
      <c r="D103" s="223"/>
      <c r="E103" s="223"/>
      <c r="F103" s="223"/>
      <c r="G103" s="223"/>
      <c r="H103" s="223"/>
      <c r="I103" s="223"/>
      <c r="J103" s="223"/>
      <c r="K103" s="223"/>
      <c r="L103" s="223"/>
      <c r="M103" s="223"/>
      <c r="N103" s="224"/>
    </row>
    <row r="104" spans="1:14" s="216" customFormat="1">
      <c r="A104" s="223"/>
      <c r="B104" s="223"/>
      <c r="C104" s="223"/>
      <c r="D104" s="223"/>
      <c r="E104" s="223"/>
      <c r="F104" s="223"/>
      <c r="G104" s="223"/>
      <c r="H104" s="223"/>
      <c r="I104" s="223"/>
      <c r="J104" s="223"/>
      <c r="K104" s="223"/>
      <c r="L104" s="223"/>
      <c r="M104" s="223"/>
      <c r="N104" s="224"/>
    </row>
    <row r="105" spans="1:14" s="216" customFormat="1">
      <c r="A105" s="223"/>
      <c r="B105" s="223"/>
      <c r="C105" s="223"/>
      <c r="D105" s="223"/>
      <c r="E105" s="223"/>
      <c r="F105" s="223"/>
      <c r="G105" s="223"/>
      <c r="H105" s="223"/>
      <c r="I105" s="223"/>
      <c r="J105" s="223"/>
      <c r="K105" s="223"/>
      <c r="L105" s="223"/>
      <c r="M105" s="223"/>
      <c r="N105" s="224"/>
    </row>
    <row r="106" spans="1:14" s="216" customFormat="1">
      <c r="A106" s="223"/>
      <c r="B106" s="223"/>
      <c r="C106" s="223"/>
      <c r="D106" s="223"/>
      <c r="E106" s="223"/>
      <c r="F106" s="223"/>
      <c r="G106" s="223"/>
      <c r="H106" s="223"/>
      <c r="I106" s="223"/>
      <c r="J106" s="223"/>
      <c r="K106" s="223"/>
      <c r="L106" s="223"/>
      <c r="M106" s="223"/>
      <c r="N106" s="224"/>
    </row>
    <row r="107" spans="1:14" s="216" customFormat="1">
      <c r="A107" s="223"/>
      <c r="B107" s="223"/>
      <c r="C107" s="223"/>
      <c r="D107" s="223"/>
      <c r="E107" s="223"/>
      <c r="F107" s="223"/>
      <c r="G107" s="223"/>
      <c r="H107" s="223"/>
      <c r="I107" s="223"/>
      <c r="J107" s="223"/>
      <c r="K107" s="223"/>
      <c r="L107" s="223"/>
      <c r="M107" s="223"/>
      <c r="N107" s="224"/>
    </row>
    <row r="108" spans="1:14" s="216" customFormat="1">
      <c r="A108" s="223"/>
      <c r="B108" s="223"/>
      <c r="C108" s="223"/>
      <c r="D108" s="223"/>
      <c r="E108" s="223"/>
      <c r="F108" s="223"/>
      <c r="G108" s="223"/>
      <c r="H108" s="223"/>
      <c r="I108" s="223"/>
      <c r="J108" s="223"/>
      <c r="K108" s="223"/>
      <c r="L108" s="223"/>
      <c r="M108" s="223"/>
      <c r="N108" s="224"/>
    </row>
    <row r="109" spans="1:14" s="216" customFormat="1">
      <c r="A109" s="223"/>
      <c r="B109" s="223"/>
      <c r="C109" s="223"/>
      <c r="D109" s="223"/>
      <c r="E109" s="223"/>
      <c r="F109" s="223"/>
      <c r="G109" s="223"/>
      <c r="H109" s="223"/>
      <c r="I109" s="223"/>
      <c r="J109" s="223"/>
      <c r="K109" s="223"/>
      <c r="L109" s="223"/>
      <c r="M109" s="223"/>
      <c r="N109" s="224"/>
    </row>
    <row r="110" spans="1:14" s="216" customFormat="1">
      <c r="A110" s="223"/>
      <c r="B110" s="223"/>
      <c r="C110" s="223"/>
      <c r="D110" s="223"/>
      <c r="E110" s="223"/>
      <c r="F110" s="223"/>
      <c r="G110" s="223"/>
      <c r="H110" s="223"/>
      <c r="I110" s="223"/>
      <c r="J110" s="223"/>
      <c r="K110" s="223"/>
      <c r="L110" s="223"/>
      <c r="M110" s="223"/>
      <c r="N110" s="224"/>
    </row>
    <row r="111" spans="1:14" s="216" customFormat="1">
      <c r="A111" s="223"/>
      <c r="B111" s="223"/>
      <c r="C111" s="223"/>
      <c r="D111" s="223"/>
      <c r="E111" s="223"/>
      <c r="F111" s="223"/>
      <c r="G111" s="223"/>
      <c r="H111" s="223"/>
      <c r="I111" s="223"/>
      <c r="J111" s="223"/>
      <c r="K111" s="223"/>
      <c r="L111" s="223"/>
      <c r="M111" s="223"/>
      <c r="N111" s="224"/>
    </row>
    <row r="112" spans="1:14" s="216" customFormat="1">
      <c r="A112" s="223"/>
      <c r="B112" s="223"/>
      <c r="C112" s="223"/>
      <c r="D112" s="223"/>
      <c r="E112" s="223"/>
      <c r="F112" s="223"/>
      <c r="G112" s="223"/>
      <c r="H112" s="223"/>
      <c r="I112" s="223"/>
      <c r="J112" s="223"/>
      <c r="K112" s="223"/>
      <c r="L112" s="223"/>
      <c r="M112" s="223"/>
      <c r="N112" s="224"/>
    </row>
    <row r="113" spans="1:14" s="216" customFormat="1">
      <c r="A113" s="223"/>
      <c r="B113" s="223"/>
      <c r="C113" s="223"/>
      <c r="D113" s="223"/>
      <c r="E113" s="223"/>
      <c r="F113" s="223"/>
      <c r="G113" s="223"/>
      <c r="H113" s="223"/>
      <c r="I113" s="223"/>
      <c r="J113" s="223"/>
      <c r="K113" s="223"/>
      <c r="L113" s="223"/>
      <c r="M113" s="223"/>
      <c r="N113" s="224"/>
    </row>
    <row r="114" spans="1:14" s="216" customFormat="1">
      <c r="A114" s="223"/>
      <c r="B114" s="223"/>
      <c r="C114" s="223"/>
      <c r="D114" s="223"/>
      <c r="E114" s="223"/>
      <c r="F114" s="223"/>
      <c r="G114" s="223"/>
      <c r="H114" s="223"/>
      <c r="I114" s="223"/>
      <c r="J114" s="223"/>
      <c r="K114" s="223"/>
      <c r="L114" s="223"/>
      <c r="M114" s="223"/>
      <c r="N114" s="224"/>
    </row>
    <row r="115" spans="1:14" s="216" customFormat="1">
      <c r="A115" s="223"/>
      <c r="B115" s="223"/>
      <c r="C115" s="223"/>
      <c r="D115" s="223"/>
      <c r="E115" s="223"/>
      <c r="F115" s="223"/>
      <c r="G115" s="223"/>
      <c r="H115" s="223"/>
      <c r="I115" s="223"/>
      <c r="J115" s="223"/>
      <c r="K115" s="223"/>
      <c r="L115" s="223"/>
      <c r="M115" s="223"/>
      <c r="N115" s="224"/>
    </row>
    <row r="116" spans="1:14" s="216" customFormat="1">
      <c r="A116" s="223"/>
      <c r="B116" s="223"/>
      <c r="C116" s="223"/>
      <c r="D116" s="223"/>
      <c r="E116" s="223"/>
      <c r="F116" s="223"/>
      <c r="G116" s="223"/>
      <c r="H116" s="223"/>
      <c r="I116" s="223"/>
      <c r="J116" s="223"/>
      <c r="K116" s="223"/>
      <c r="L116" s="223"/>
      <c r="M116" s="223"/>
      <c r="N116" s="224"/>
    </row>
    <row r="117" spans="1:14" s="216" customFormat="1">
      <c r="A117" s="223"/>
      <c r="B117" s="223"/>
      <c r="C117" s="223"/>
      <c r="D117" s="223"/>
      <c r="E117" s="223"/>
      <c r="F117" s="223"/>
      <c r="G117" s="223"/>
      <c r="H117" s="223"/>
      <c r="I117" s="223"/>
      <c r="J117" s="223"/>
      <c r="K117" s="223"/>
      <c r="L117" s="223"/>
      <c r="M117" s="223"/>
      <c r="N117" s="224"/>
    </row>
    <row r="118" spans="1:14" s="216" customFormat="1">
      <c r="A118" s="223"/>
      <c r="B118" s="223"/>
      <c r="C118" s="223"/>
      <c r="D118" s="223"/>
      <c r="E118" s="223"/>
      <c r="F118" s="223"/>
      <c r="G118" s="223"/>
      <c r="H118" s="223"/>
      <c r="I118" s="223"/>
      <c r="J118" s="223"/>
      <c r="K118" s="223"/>
      <c r="L118" s="223"/>
      <c r="M118" s="223"/>
      <c r="N118" s="224"/>
    </row>
    <row r="119" spans="1:14" s="216" customFormat="1">
      <c r="A119" s="223"/>
      <c r="B119" s="223"/>
      <c r="C119" s="223"/>
      <c r="D119" s="223"/>
      <c r="E119" s="223"/>
      <c r="F119" s="223"/>
      <c r="G119" s="223"/>
      <c r="H119" s="223"/>
      <c r="I119" s="223"/>
      <c r="J119" s="223"/>
      <c r="K119" s="223"/>
      <c r="L119" s="223"/>
      <c r="M119" s="223"/>
      <c r="N119" s="224"/>
    </row>
    <row r="120" spans="1:14" s="216" customFormat="1">
      <c r="A120" s="223"/>
      <c r="B120" s="223"/>
      <c r="C120" s="223"/>
      <c r="D120" s="223"/>
      <c r="E120" s="223"/>
      <c r="F120" s="223"/>
      <c r="G120" s="223"/>
      <c r="H120" s="223"/>
      <c r="I120" s="223"/>
      <c r="J120" s="223"/>
      <c r="K120" s="223"/>
      <c r="L120" s="223"/>
      <c r="M120" s="223"/>
      <c r="N120" s="224"/>
    </row>
    <row r="121" spans="1:14" s="216" customFormat="1">
      <c r="A121" s="223"/>
      <c r="B121" s="223"/>
      <c r="C121" s="223"/>
      <c r="D121" s="223"/>
      <c r="E121" s="223"/>
      <c r="F121" s="223"/>
      <c r="G121" s="223"/>
      <c r="H121" s="223"/>
      <c r="I121" s="223"/>
      <c r="J121" s="223"/>
      <c r="K121" s="223"/>
      <c r="L121" s="223"/>
      <c r="M121" s="223"/>
      <c r="N121" s="224"/>
    </row>
    <row r="122" spans="1:14" s="216" customFormat="1">
      <c r="A122" s="223"/>
      <c r="B122" s="223"/>
      <c r="C122" s="223"/>
      <c r="D122" s="223"/>
      <c r="E122" s="223"/>
      <c r="F122" s="223"/>
      <c r="G122" s="223"/>
      <c r="H122" s="223"/>
      <c r="I122" s="223"/>
      <c r="J122" s="223"/>
      <c r="K122" s="223"/>
      <c r="L122" s="223"/>
      <c r="M122" s="223"/>
      <c r="N122" s="224"/>
    </row>
    <row r="123" spans="1:14" s="216" customFormat="1">
      <c r="A123" s="223"/>
      <c r="B123" s="223"/>
      <c r="C123" s="223"/>
      <c r="D123" s="223"/>
      <c r="E123" s="223"/>
      <c r="F123" s="223"/>
      <c r="G123" s="223"/>
      <c r="H123" s="223"/>
      <c r="I123" s="223"/>
      <c r="J123" s="223"/>
      <c r="K123" s="223"/>
      <c r="L123" s="223"/>
      <c r="M123" s="223"/>
      <c r="N123" s="224"/>
    </row>
    <row r="124" spans="1:14" s="216" customFormat="1">
      <c r="A124" s="223"/>
      <c r="B124" s="223"/>
      <c r="C124" s="223"/>
      <c r="D124" s="223"/>
      <c r="E124" s="223"/>
      <c r="F124" s="223"/>
      <c r="G124" s="223"/>
      <c r="H124" s="223"/>
      <c r="I124" s="223"/>
      <c r="J124" s="223"/>
      <c r="K124" s="223"/>
      <c r="L124" s="223"/>
      <c r="M124" s="223"/>
      <c r="N124" s="224"/>
    </row>
    <row r="125" spans="1:14" s="216" customFormat="1">
      <c r="A125" s="223"/>
      <c r="B125" s="223"/>
      <c r="C125" s="223"/>
      <c r="D125" s="223"/>
      <c r="E125" s="223"/>
      <c r="F125" s="223"/>
      <c r="G125" s="223"/>
      <c r="H125" s="223"/>
      <c r="I125" s="223"/>
      <c r="J125" s="223"/>
      <c r="K125" s="223"/>
      <c r="L125" s="223"/>
      <c r="M125" s="223"/>
      <c r="N125" s="224"/>
    </row>
    <row r="126" spans="1:14" s="216" customFormat="1">
      <c r="A126" s="223"/>
      <c r="B126" s="223"/>
      <c r="C126" s="223"/>
      <c r="D126" s="223"/>
      <c r="E126" s="223"/>
      <c r="F126" s="223"/>
      <c r="G126" s="223"/>
      <c r="H126" s="223"/>
      <c r="I126" s="223"/>
      <c r="J126" s="223"/>
      <c r="K126" s="223"/>
      <c r="L126" s="223"/>
      <c r="M126" s="223"/>
      <c r="N126" s="224"/>
    </row>
    <row r="127" spans="1:14" s="216" customFormat="1">
      <c r="A127" s="223"/>
      <c r="B127" s="223"/>
      <c r="C127" s="223"/>
      <c r="D127" s="223"/>
      <c r="E127" s="223"/>
      <c r="F127" s="223"/>
      <c r="G127" s="223"/>
      <c r="H127" s="223"/>
      <c r="I127" s="223"/>
      <c r="J127" s="223"/>
      <c r="K127" s="223"/>
      <c r="L127" s="223"/>
      <c r="M127" s="223"/>
      <c r="N127" s="224"/>
    </row>
    <row r="128" spans="1:14" s="216" customFormat="1">
      <c r="A128" s="223"/>
      <c r="B128" s="223"/>
      <c r="C128" s="223"/>
      <c r="D128" s="223"/>
      <c r="E128" s="223"/>
      <c r="F128" s="223"/>
      <c r="G128" s="223"/>
      <c r="H128" s="223"/>
      <c r="I128" s="223"/>
      <c r="J128" s="223"/>
      <c r="K128" s="223"/>
      <c r="L128" s="223"/>
      <c r="M128" s="223"/>
      <c r="N128" s="224"/>
    </row>
    <row r="129" spans="1:14" s="216" customFormat="1">
      <c r="A129" s="223"/>
      <c r="B129" s="223"/>
      <c r="C129" s="223"/>
      <c r="D129" s="223"/>
      <c r="E129" s="223"/>
      <c r="F129" s="223"/>
      <c r="G129" s="223"/>
      <c r="H129" s="223"/>
      <c r="I129" s="223"/>
      <c r="J129" s="223"/>
      <c r="K129" s="223"/>
      <c r="L129" s="223"/>
      <c r="M129" s="223"/>
      <c r="N129" s="224"/>
    </row>
    <row r="130" spans="1:14" s="216" customFormat="1">
      <c r="A130" s="223"/>
      <c r="B130" s="223"/>
      <c r="C130" s="223"/>
      <c r="D130" s="223"/>
      <c r="E130" s="223"/>
      <c r="F130" s="223"/>
      <c r="G130" s="223"/>
      <c r="H130" s="223"/>
      <c r="I130" s="223"/>
      <c r="J130" s="223"/>
      <c r="K130" s="223"/>
      <c r="L130" s="223"/>
      <c r="M130" s="223"/>
      <c r="N130" s="224"/>
    </row>
    <row r="131" spans="1:14" s="216" customFormat="1">
      <c r="A131" s="223"/>
      <c r="B131" s="223"/>
      <c r="C131" s="223"/>
      <c r="D131" s="223"/>
      <c r="E131" s="223"/>
      <c r="F131" s="223"/>
      <c r="G131" s="223"/>
      <c r="H131" s="223"/>
      <c r="I131" s="223"/>
      <c r="J131" s="223"/>
      <c r="K131" s="223"/>
      <c r="L131" s="223"/>
      <c r="M131" s="223"/>
      <c r="N131" s="224"/>
    </row>
    <row r="132" spans="1:14" s="216" customFormat="1">
      <c r="A132" s="223"/>
      <c r="B132" s="223"/>
      <c r="C132" s="223"/>
      <c r="D132" s="223"/>
      <c r="E132" s="223"/>
      <c r="F132" s="223"/>
      <c r="G132" s="223"/>
      <c r="H132" s="223"/>
      <c r="I132" s="223"/>
      <c r="J132" s="223"/>
      <c r="K132" s="223"/>
      <c r="L132" s="223"/>
      <c r="M132" s="223"/>
      <c r="N132" s="224"/>
    </row>
    <row r="133" spans="1:14" s="216" customFormat="1">
      <c r="A133" s="223"/>
      <c r="B133" s="223"/>
      <c r="C133" s="223"/>
      <c r="D133" s="223"/>
      <c r="E133" s="223"/>
      <c r="F133" s="223"/>
      <c r="G133" s="223"/>
      <c r="H133" s="223"/>
      <c r="I133" s="223"/>
      <c r="J133" s="223"/>
      <c r="K133" s="223"/>
      <c r="L133" s="223"/>
      <c r="M133" s="223"/>
      <c r="N133" s="224"/>
    </row>
    <row r="134" spans="1:14" s="216" customFormat="1">
      <c r="A134" s="223"/>
      <c r="B134" s="223"/>
      <c r="C134" s="223"/>
      <c r="D134" s="223"/>
      <c r="E134" s="223"/>
      <c r="F134" s="223"/>
      <c r="G134" s="223"/>
      <c r="H134" s="223"/>
      <c r="I134" s="223"/>
      <c r="J134" s="223"/>
      <c r="K134" s="223"/>
      <c r="L134" s="223"/>
      <c r="M134" s="223"/>
      <c r="N134" s="224"/>
    </row>
    <row r="135" spans="1:14" s="216" customFormat="1">
      <c r="A135" s="223"/>
      <c r="B135" s="223"/>
      <c r="C135" s="223"/>
      <c r="D135" s="223"/>
      <c r="E135" s="223"/>
      <c r="F135" s="223"/>
      <c r="G135" s="223"/>
      <c r="H135" s="223"/>
      <c r="I135" s="223"/>
      <c r="J135" s="223"/>
      <c r="K135" s="223"/>
      <c r="L135" s="223"/>
      <c r="M135" s="223"/>
      <c r="N135" s="224"/>
    </row>
    <row r="136" spans="1:14" s="216" customFormat="1">
      <c r="A136" s="223"/>
      <c r="B136" s="223"/>
      <c r="C136" s="223"/>
      <c r="D136" s="223"/>
      <c r="E136" s="223"/>
      <c r="F136" s="223"/>
      <c r="G136" s="223"/>
      <c r="H136" s="223"/>
      <c r="I136" s="223"/>
      <c r="J136" s="223"/>
      <c r="K136" s="223"/>
      <c r="L136" s="223"/>
      <c r="M136" s="223"/>
      <c r="N136" s="224"/>
    </row>
    <row r="137" spans="1:14" s="216" customFormat="1">
      <c r="A137" s="223"/>
      <c r="B137" s="223"/>
      <c r="C137" s="223"/>
      <c r="D137" s="223"/>
      <c r="E137" s="223"/>
      <c r="F137" s="223"/>
      <c r="G137" s="223"/>
      <c r="H137" s="223"/>
      <c r="I137" s="223"/>
      <c r="J137" s="223"/>
      <c r="K137" s="223"/>
      <c r="L137" s="223"/>
      <c r="M137" s="223"/>
      <c r="N137" s="224"/>
    </row>
    <row r="138" spans="1:14" s="216" customFormat="1">
      <c r="A138" s="223"/>
      <c r="B138" s="223"/>
      <c r="C138" s="223"/>
      <c r="D138" s="223"/>
      <c r="E138" s="223"/>
      <c r="F138" s="223"/>
      <c r="G138" s="223"/>
      <c r="H138" s="223"/>
      <c r="I138" s="223"/>
      <c r="J138" s="223"/>
      <c r="K138" s="223"/>
      <c r="L138" s="223"/>
      <c r="M138" s="223"/>
      <c r="N138" s="224"/>
    </row>
    <row r="139" spans="1:14" s="216" customFormat="1">
      <c r="A139" s="223"/>
      <c r="B139" s="223"/>
      <c r="C139" s="223"/>
      <c r="D139" s="223"/>
      <c r="E139" s="223"/>
      <c r="F139" s="223"/>
      <c r="G139" s="223"/>
      <c r="H139" s="223"/>
      <c r="I139" s="223"/>
      <c r="J139" s="223"/>
      <c r="K139" s="223"/>
      <c r="L139" s="223"/>
      <c r="M139" s="223"/>
      <c r="N139" s="224"/>
    </row>
    <row r="140" spans="1:14" s="216" customFormat="1">
      <c r="A140" s="223"/>
      <c r="B140" s="223"/>
      <c r="C140" s="223"/>
      <c r="D140" s="223"/>
      <c r="E140" s="223"/>
      <c r="F140" s="223"/>
      <c r="G140" s="223"/>
      <c r="H140" s="223"/>
      <c r="I140" s="223"/>
      <c r="J140" s="223"/>
      <c r="K140" s="223"/>
      <c r="L140" s="223"/>
      <c r="M140" s="223"/>
      <c r="N140" s="224"/>
    </row>
    <row r="141" spans="1:14" s="216" customFormat="1">
      <c r="A141" s="223"/>
      <c r="B141" s="223"/>
      <c r="C141" s="223"/>
      <c r="D141" s="223"/>
      <c r="E141" s="223"/>
      <c r="F141" s="223"/>
      <c r="G141" s="223"/>
      <c r="H141" s="223"/>
      <c r="I141" s="223"/>
      <c r="J141" s="223"/>
      <c r="K141" s="223"/>
      <c r="L141" s="223"/>
      <c r="M141" s="223"/>
      <c r="N141" s="224"/>
    </row>
    <row r="142" spans="1:14" s="216" customFormat="1">
      <c r="A142" s="223"/>
      <c r="B142" s="223"/>
      <c r="C142" s="223"/>
      <c r="D142" s="223"/>
      <c r="E142" s="223"/>
      <c r="F142" s="223"/>
      <c r="G142" s="223"/>
      <c r="H142" s="223"/>
      <c r="I142" s="223"/>
      <c r="J142" s="223"/>
      <c r="K142" s="223"/>
      <c r="L142" s="223"/>
      <c r="M142" s="223"/>
      <c r="N142" s="224"/>
    </row>
    <row r="143" spans="1:14" s="216" customFormat="1">
      <c r="A143" s="223"/>
      <c r="B143" s="223"/>
      <c r="C143" s="223"/>
      <c r="D143" s="223"/>
      <c r="E143" s="223"/>
      <c r="F143" s="223"/>
      <c r="G143" s="223"/>
      <c r="H143" s="223"/>
      <c r="I143" s="223"/>
      <c r="J143" s="223"/>
      <c r="K143" s="223"/>
      <c r="L143" s="223"/>
      <c r="M143" s="223"/>
      <c r="N143" s="224"/>
    </row>
    <row r="144" spans="1:14" s="216" customFormat="1">
      <c r="A144" s="223"/>
      <c r="B144" s="223"/>
      <c r="C144" s="223"/>
      <c r="D144" s="223"/>
      <c r="E144" s="223"/>
      <c r="F144" s="223"/>
      <c r="G144" s="223"/>
      <c r="H144" s="223"/>
      <c r="I144" s="223"/>
      <c r="J144" s="223"/>
      <c r="K144" s="223"/>
      <c r="L144" s="223"/>
      <c r="M144" s="223"/>
      <c r="N144" s="224"/>
    </row>
    <row r="145" spans="1:14" s="216" customFormat="1">
      <c r="A145" s="223"/>
      <c r="B145" s="223"/>
      <c r="C145" s="223"/>
      <c r="D145" s="223"/>
      <c r="E145" s="223"/>
      <c r="F145" s="223"/>
      <c r="G145" s="223"/>
      <c r="H145" s="223"/>
      <c r="I145" s="223"/>
      <c r="J145" s="223"/>
      <c r="K145" s="223"/>
      <c r="L145" s="223"/>
      <c r="M145" s="223"/>
      <c r="N145" s="224"/>
    </row>
    <row r="146" spans="1:14" s="216" customFormat="1">
      <c r="A146" s="223"/>
      <c r="B146" s="223"/>
      <c r="C146" s="223"/>
      <c r="D146" s="223"/>
      <c r="E146" s="223"/>
      <c r="F146" s="223"/>
      <c r="G146" s="223"/>
      <c r="H146" s="223"/>
      <c r="I146" s="223"/>
      <c r="J146" s="223"/>
      <c r="K146" s="223"/>
      <c r="L146" s="223"/>
      <c r="M146" s="223"/>
      <c r="N146" s="224"/>
    </row>
    <row r="147" spans="1:14" s="216" customFormat="1">
      <c r="A147" s="223"/>
      <c r="B147" s="223"/>
      <c r="C147" s="223"/>
      <c r="D147" s="223"/>
      <c r="E147" s="223"/>
      <c r="F147" s="223"/>
      <c r="G147" s="223"/>
      <c r="H147" s="223"/>
      <c r="I147" s="223"/>
      <c r="J147" s="223"/>
      <c r="K147" s="223"/>
      <c r="L147" s="223"/>
      <c r="M147" s="223"/>
      <c r="N147" s="224"/>
    </row>
    <row r="148" spans="1:14" s="216" customFormat="1">
      <c r="A148" s="223"/>
      <c r="B148" s="223"/>
      <c r="C148" s="223"/>
      <c r="D148" s="223"/>
      <c r="E148" s="223"/>
      <c r="F148" s="223"/>
      <c r="G148" s="223"/>
      <c r="H148" s="223"/>
      <c r="I148" s="223"/>
      <c r="J148" s="223"/>
      <c r="K148" s="223"/>
      <c r="L148" s="223"/>
      <c r="M148" s="223"/>
      <c r="N148" s="224"/>
    </row>
    <row r="149" spans="1:14" s="216" customFormat="1">
      <c r="A149" s="223"/>
      <c r="B149" s="223"/>
      <c r="C149" s="223"/>
      <c r="D149" s="223"/>
      <c r="E149" s="223"/>
      <c r="F149" s="223"/>
      <c r="G149" s="223"/>
      <c r="H149" s="223"/>
      <c r="I149" s="223"/>
      <c r="J149" s="223"/>
      <c r="K149" s="223"/>
      <c r="L149" s="223"/>
      <c r="M149" s="223"/>
      <c r="N149" s="224"/>
    </row>
    <row r="150" spans="1:14" s="216" customFormat="1">
      <c r="A150" s="223"/>
      <c r="B150" s="223"/>
      <c r="C150" s="223"/>
      <c r="D150" s="223"/>
      <c r="E150" s="223"/>
      <c r="F150" s="223"/>
      <c r="G150" s="223"/>
      <c r="H150" s="223"/>
      <c r="I150" s="223"/>
      <c r="J150" s="223"/>
      <c r="K150" s="223"/>
      <c r="L150" s="223"/>
      <c r="M150" s="223"/>
      <c r="N150" s="224"/>
    </row>
    <row r="151" spans="1:14" s="216" customFormat="1">
      <c r="A151" s="223"/>
      <c r="B151" s="223"/>
      <c r="C151" s="223"/>
      <c r="D151" s="223"/>
      <c r="E151" s="223"/>
      <c r="F151" s="223"/>
      <c r="G151" s="223"/>
      <c r="H151" s="223"/>
      <c r="I151" s="223"/>
      <c r="J151" s="223"/>
      <c r="K151" s="223"/>
      <c r="L151" s="223"/>
      <c r="M151" s="223"/>
      <c r="N151" s="224"/>
    </row>
    <row r="152" spans="1:14" s="216" customFormat="1">
      <c r="A152" s="223"/>
      <c r="B152" s="223"/>
      <c r="C152" s="223"/>
      <c r="D152" s="223"/>
      <c r="E152" s="223"/>
      <c r="F152" s="223"/>
      <c r="G152" s="223"/>
      <c r="H152" s="223"/>
      <c r="I152" s="223"/>
      <c r="J152" s="223"/>
      <c r="K152" s="223"/>
      <c r="L152" s="223"/>
      <c r="M152" s="223"/>
      <c r="N152" s="224"/>
    </row>
    <row r="153" spans="1:14" s="216" customFormat="1">
      <c r="A153" s="223"/>
      <c r="B153" s="223"/>
      <c r="C153" s="223"/>
      <c r="D153" s="223"/>
      <c r="E153" s="223"/>
      <c r="F153" s="223"/>
      <c r="G153" s="223"/>
      <c r="H153" s="223"/>
      <c r="I153" s="223"/>
      <c r="J153" s="223"/>
      <c r="K153" s="223"/>
      <c r="L153" s="223"/>
      <c r="M153" s="223"/>
      <c r="N153" s="224"/>
    </row>
    <row r="154" spans="1:14" s="216" customFormat="1">
      <c r="A154" s="223"/>
      <c r="B154" s="223"/>
      <c r="C154" s="223"/>
      <c r="D154" s="223"/>
      <c r="E154" s="223"/>
      <c r="F154" s="223"/>
      <c r="G154" s="223"/>
      <c r="H154" s="223"/>
      <c r="I154" s="223"/>
      <c r="J154" s="223"/>
      <c r="K154" s="223"/>
      <c r="L154" s="223"/>
      <c r="M154" s="223"/>
      <c r="N154" s="224"/>
    </row>
    <row r="155" spans="1:14" s="216" customFormat="1">
      <c r="A155" s="223"/>
      <c r="B155" s="223"/>
      <c r="C155" s="223"/>
      <c r="D155" s="223"/>
      <c r="E155" s="223"/>
      <c r="F155" s="223"/>
      <c r="G155" s="223"/>
      <c r="H155" s="223"/>
      <c r="I155" s="223"/>
      <c r="J155" s="223"/>
      <c r="K155" s="223"/>
      <c r="L155" s="223"/>
      <c r="M155" s="223"/>
      <c r="N155" s="224"/>
    </row>
    <row r="156" spans="1:14" s="216" customFormat="1">
      <c r="A156" s="223"/>
      <c r="B156" s="223"/>
      <c r="C156" s="223"/>
      <c r="D156" s="223"/>
      <c r="E156" s="223"/>
      <c r="F156" s="223"/>
      <c r="G156" s="223"/>
      <c r="H156" s="223"/>
      <c r="I156" s="223"/>
      <c r="J156" s="223"/>
      <c r="K156" s="223"/>
      <c r="L156" s="223"/>
      <c r="M156" s="223"/>
      <c r="N156" s="224"/>
    </row>
    <row r="157" spans="1:14" s="216" customFormat="1">
      <c r="A157" s="223"/>
      <c r="B157" s="223"/>
      <c r="C157" s="223"/>
      <c r="D157" s="223"/>
      <c r="E157" s="223"/>
      <c r="F157" s="223"/>
      <c r="G157" s="223"/>
      <c r="H157" s="223"/>
      <c r="I157" s="223"/>
      <c r="J157" s="223"/>
      <c r="K157" s="223"/>
      <c r="L157" s="223"/>
      <c r="M157" s="223"/>
      <c r="N157" s="224"/>
    </row>
    <row r="158" spans="1:14" s="216" customFormat="1">
      <c r="A158" s="223"/>
      <c r="B158" s="223"/>
      <c r="C158" s="223"/>
      <c r="D158" s="223"/>
      <c r="E158" s="223"/>
      <c r="F158" s="223"/>
      <c r="G158" s="223"/>
      <c r="H158" s="223"/>
      <c r="I158" s="223"/>
      <c r="J158" s="223"/>
      <c r="K158" s="223"/>
      <c r="L158" s="223"/>
      <c r="M158" s="223"/>
      <c r="N158" s="224"/>
    </row>
    <row r="159" spans="1:14" s="216" customFormat="1">
      <c r="A159" s="223"/>
      <c r="B159" s="223"/>
      <c r="C159" s="223"/>
      <c r="D159" s="223"/>
      <c r="E159" s="223"/>
      <c r="F159" s="223"/>
      <c r="G159" s="223"/>
      <c r="H159" s="223"/>
      <c r="I159" s="223"/>
      <c r="J159" s="223"/>
      <c r="K159" s="223"/>
      <c r="L159" s="223"/>
      <c r="M159" s="223"/>
      <c r="N159" s="224"/>
    </row>
    <row r="160" spans="1:14" s="216" customFormat="1">
      <c r="A160" s="223"/>
      <c r="B160" s="223"/>
      <c r="C160" s="223"/>
      <c r="D160" s="223"/>
      <c r="E160" s="223"/>
      <c r="F160" s="223"/>
      <c r="G160" s="223"/>
      <c r="H160" s="223"/>
      <c r="I160" s="223"/>
      <c r="J160" s="223"/>
      <c r="K160" s="223"/>
      <c r="L160" s="223"/>
      <c r="M160" s="223"/>
      <c r="N160" s="224"/>
    </row>
    <row r="161" spans="1:14" s="216" customFormat="1">
      <c r="A161" s="223"/>
      <c r="B161" s="223"/>
      <c r="C161" s="223"/>
      <c r="D161" s="223"/>
      <c r="E161" s="223"/>
      <c r="F161" s="223"/>
      <c r="G161" s="223"/>
      <c r="H161" s="223"/>
      <c r="I161" s="223"/>
      <c r="J161" s="223"/>
      <c r="K161" s="223"/>
      <c r="L161" s="223"/>
      <c r="M161" s="223"/>
      <c r="N161" s="224"/>
    </row>
    <row r="162" spans="1:14" s="216" customFormat="1">
      <c r="A162" s="223"/>
      <c r="B162" s="223"/>
      <c r="C162" s="223"/>
      <c r="D162" s="223"/>
      <c r="E162" s="223"/>
      <c r="F162" s="223"/>
      <c r="G162" s="223"/>
      <c r="H162" s="223"/>
      <c r="I162" s="223"/>
      <c r="J162" s="223"/>
      <c r="K162" s="223"/>
      <c r="L162" s="223"/>
      <c r="M162" s="223"/>
      <c r="N162" s="224"/>
    </row>
    <row r="163" spans="1:14" s="216" customFormat="1">
      <c r="A163" s="223"/>
      <c r="B163" s="223"/>
      <c r="C163" s="223"/>
      <c r="D163" s="223"/>
      <c r="E163" s="223"/>
      <c r="F163" s="223"/>
      <c r="G163" s="223"/>
      <c r="H163" s="223"/>
      <c r="I163" s="223"/>
      <c r="J163" s="223"/>
      <c r="K163" s="223"/>
      <c r="L163" s="223"/>
      <c r="M163" s="223"/>
      <c r="N163" s="224"/>
    </row>
    <row r="164" spans="1:14" s="216" customFormat="1">
      <c r="A164" s="223"/>
      <c r="B164" s="223"/>
      <c r="C164" s="223"/>
      <c r="D164" s="223"/>
      <c r="E164" s="223"/>
      <c r="F164" s="223"/>
      <c r="G164" s="223"/>
      <c r="H164" s="223"/>
      <c r="I164" s="223"/>
      <c r="J164" s="223"/>
      <c r="K164" s="223"/>
      <c r="L164" s="223"/>
      <c r="M164" s="223"/>
      <c r="N164" s="224"/>
    </row>
    <row r="165" spans="1:14" s="216" customFormat="1">
      <c r="A165" s="223"/>
      <c r="B165" s="223"/>
      <c r="C165" s="223"/>
      <c r="D165" s="223"/>
      <c r="E165" s="223"/>
      <c r="F165" s="223"/>
      <c r="G165" s="223"/>
      <c r="H165" s="223"/>
      <c r="I165" s="223"/>
      <c r="J165" s="223"/>
      <c r="K165" s="223"/>
      <c r="L165" s="223"/>
      <c r="M165" s="223"/>
      <c r="N165" s="224"/>
    </row>
    <row r="166" spans="1:14" s="216" customFormat="1">
      <c r="A166" s="223"/>
      <c r="B166" s="223"/>
      <c r="C166" s="223"/>
      <c r="D166" s="223"/>
      <c r="E166" s="223"/>
      <c r="F166" s="223"/>
      <c r="G166" s="223"/>
      <c r="H166" s="223"/>
      <c r="I166" s="223"/>
      <c r="J166" s="223"/>
      <c r="K166" s="223"/>
      <c r="L166" s="223"/>
      <c r="M166" s="223"/>
      <c r="N166" s="224"/>
    </row>
    <row r="167" spans="1:14" s="216" customFormat="1">
      <c r="A167" s="223"/>
      <c r="B167" s="223"/>
      <c r="C167" s="223"/>
      <c r="D167" s="223"/>
      <c r="E167" s="223"/>
      <c r="F167" s="223"/>
      <c r="G167" s="223"/>
      <c r="H167" s="223"/>
      <c r="I167" s="223"/>
      <c r="J167" s="223"/>
      <c r="K167" s="223"/>
      <c r="L167" s="223"/>
      <c r="M167" s="223"/>
      <c r="N167" s="224"/>
    </row>
    <row r="168" spans="1:14" s="216" customFormat="1">
      <c r="A168" s="223"/>
      <c r="B168" s="223"/>
      <c r="C168" s="223"/>
      <c r="D168" s="223"/>
      <c r="E168" s="223"/>
      <c r="F168" s="223"/>
      <c r="G168" s="223"/>
      <c r="H168" s="223"/>
      <c r="I168" s="223"/>
      <c r="J168" s="223"/>
      <c r="K168" s="223"/>
      <c r="L168" s="223"/>
      <c r="M168" s="223"/>
      <c r="N168" s="224"/>
    </row>
    <row r="169" spans="1:14" s="216" customFormat="1">
      <c r="A169" s="223"/>
      <c r="B169" s="223"/>
      <c r="C169" s="223"/>
      <c r="D169" s="223"/>
      <c r="E169" s="223"/>
      <c r="F169" s="223"/>
      <c r="G169" s="223"/>
      <c r="H169" s="223"/>
      <c r="I169" s="223"/>
      <c r="J169" s="223"/>
      <c r="K169" s="223"/>
      <c r="L169" s="223"/>
      <c r="M169" s="223"/>
      <c r="N169" s="224"/>
    </row>
    <row r="170" spans="1:14" s="216" customFormat="1">
      <c r="A170" s="223"/>
      <c r="B170" s="223"/>
      <c r="C170" s="223"/>
      <c r="D170" s="223"/>
      <c r="E170" s="223"/>
      <c r="F170" s="223"/>
      <c r="G170" s="223"/>
      <c r="H170" s="223"/>
      <c r="I170" s="223"/>
      <c r="J170" s="223"/>
      <c r="K170" s="223"/>
      <c r="L170" s="223"/>
      <c r="M170" s="223"/>
      <c r="N170" s="224"/>
    </row>
    <row r="171" spans="1:14" s="216" customFormat="1">
      <c r="A171" s="223"/>
      <c r="B171" s="223"/>
      <c r="C171" s="223"/>
      <c r="D171" s="223"/>
      <c r="E171" s="223"/>
      <c r="F171" s="223"/>
      <c r="G171" s="223"/>
      <c r="H171" s="223"/>
      <c r="I171" s="223"/>
      <c r="J171" s="223"/>
      <c r="K171" s="223"/>
      <c r="L171" s="223"/>
      <c r="M171" s="223"/>
      <c r="N171" s="224"/>
    </row>
    <row r="172" spans="1:14" s="216" customFormat="1">
      <c r="A172" s="223"/>
      <c r="B172" s="223"/>
      <c r="C172" s="223"/>
      <c r="D172" s="223"/>
      <c r="E172" s="223"/>
      <c r="F172" s="223"/>
      <c r="G172" s="223"/>
      <c r="H172" s="223"/>
      <c r="I172" s="223"/>
      <c r="J172" s="223"/>
      <c r="K172" s="223"/>
      <c r="L172" s="223"/>
      <c r="M172" s="223"/>
      <c r="N172" s="224"/>
    </row>
    <row r="173" spans="1:14" s="216" customFormat="1">
      <c r="A173" s="223"/>
      <c r="B173" s="223"/>
      <c r="C173" s="223"/>
      <c r="D173" s="223"/>
      <c r="E173" s="223"/>
      <c r="F173" s="223"/>
      <c r="G173" s="223"/>
      <c r="H173" s="223"/>
      <c r="I173" s="223"/>
      <c r="J173" s="223"/>
      <c r="K173" s="223"/>
      <c r="L173" s="223"/>
      <c r="M173" s="223"/>
      <c r="N173" s="224"/>
    </row>
    <row r="174" spans="1:14" s="216" customFormat="1">
      <c r="A174" s="223"/>
      <c r="B174" s="223"/>
      <c r="C174" s="223"/>
      <c r="D174" s="223"/>
      <c r="E174" s="223"/>
      <c r="F174" s="223"/>
      <c r="G174" s="223"/>
      <c r="H174" s="223"/>
      <c r="I174" s="223"/>
      <c r="J174" s="223"/>
      <c r="K174" s="223"/>
      <c r="L174" s="223"/>
      <c r="M174" s="223"/>
      <c r="N174" s="224"/>
    </row>
    <row r="175" spans="1:14" s="216" customFormat="1">
      <c r="A175" s="223"/>
      <c r="B175" s="223"/>
      <c r="C175" s="223"/>
      <c r="D175" s="223"/>
      <c r="E175" s="223"/>
      <c r="F175" s="223"/>
      <c r="G175" s="223"/>
      <c r="H175" s="223"/>
      <c r="I175" s="223"/>
      <c r="J175" s="223"/>
      <c r="K175" s="223"/>
      <c r="L175" s="223"/>
      <c r="M175" s="223"/>
      <c r="N175" s="224"/>
    </row>
    <row r="176" spans="1:14" s="216" customFormat="1">
      <c r="A176" s="223"/>
      <c r="B176" s="223"/>
      <c r="C176" s="223"/>
      <c r="D176" s="223"/>
      <c r="E176" s="223"/>
      <c r="F176" s="223"/>
      <c r="G176" s="223"/>
      <c r="H176" s="223"/>
      <c r="I176" s="223"/>
      <c r="J176" s="223"/>
      <c r="K176" s="223"/>
      <c r="L176" s="223"/>
      <c r="M176" s="223"/>
      <c r="N176" s="224"/>
    </row>
    <row r="177" spans="1:14" s="216" customFormat="1">
      <c r="A177" s="223"/>
      <c r="B177" s="223"/>
      <c r="C177" s="223"/>
      <c r="D177" s="223"/>
      <c r="E177" s="223"/>
      <c r="F177" s="223"/>
      <c r="G177" s="223"/>
      <c r="H177" s="223"/>
      <c r="I177" s="223"/>
      <c r="J177" s="223"/>
      <c r="K177" s="223"/>
      <c r="L177" s="223"/>
      <c r="M177" s="223"/>
      <c r="N177" s="224"/>
    </row>
    <row r="178" spans="1:14" s="216" customFormat="1">
      <c r="A178" s="223"/>
      <c r="B178" s="223"/>
      <c r="C178" s="223"/>
      <c r="D178" s="223"/>
      <c r="E178" s="223"/>
      <c r="F178" s="223"/>
      <c r="G178" s="223"/>
      <c r="H178" s="223"/>
      <c r="I178" s="223"/>
      <c r="J178" s="223"/>
      <c r="K178" s="223"/>
      <c r="L178" s="223"/>
      <c r="M178" s="223"/>
      <c r="N178" s="224"/>
    </row>
    <row r="179" spans="1:14" s="216" customFormat="1">
      <c r="A179" s="223"/>
      <c r="B179" s="223"/>
      <c r="C179" s="223"/>
      <c r="D179" s="223"/>
      <c r="E179" s="223"/>
      <c r="F179" s="223"/>
      <c r="G179" s="223"/>
      <c r="H179" s="223"/>
      <c r="I179" s="223"/>
      <c r="J179" s="223"/>
      <c r="K179" s="223"/>
      <c r="L179" s="223"/>
      <c r="M179" s="223"/>
      <c r="N179" s="224"/>
    </row>
    <row r="180" spans="1:14" s="216" customFormat="1">
      <c r="A180" s="223"/>
      <c r="B180" s="223"/>
      <c r="C180" s="223"/>
      <c r="D180" s="223"/>
      <c r="E180" s="223"/>
      <c r="F180" s="223"/>
      <c r="G180" s="223"/>
      <c r="H180" s="223"/>
      <c r="I180" s="223"/>
      <c r="J180" s="223"/>
      <c r="K180" s="223"/>
      <c r="L180" s="223"/>
      <c r="M180" s="223"/>
      <c r="N180" s="224"/>
    </row>
    <row r="181" spans="1:14" s="216" customFormat="1">
      <c r="A181" s="223"/>
      <c r="B181" s="223"/>
      <c r="C181" s="223"/>
      <c r="D181" s="223"/>
      <c r="E181" s="223"/>
      <c r="F181" s="223"/>
      <c r="G181" s="223"/>
      <c r="H181" s="223"/>
      <c r="I181" s="223"/>
      <c r="J181" s="223"/>
      <c r="K181" s="223"/>
      <c r="L181" s="223"/>
      <c r="M181" s="223"/>
      <c r="N181" s="224"/>
    </row>
    <row r="182" spans="1:14" s="216" customFormat="1">
      <c r="A182" s="223"/>
      <c r="B182" s="223"/>
      <c r="C182" s="223"/>
      <c r="D182" s="223"/>
      <c r="E182" s="223"/>
      <c r="F182" s="223"/>
      <c r="G182" s="223"/>
      <c r="H182" s="223"/>
      <c r="I182" s="223"/>
      <c r="J182" s="223"/>
      <c r="K182" s="223"/>
      <c r="L182" s="223"/>
      <c r="M182" s="223"/>
      <c r="N182" s="224"/>
    </row>
    <row r="183" spans="1:14" s="216" customFormat="1">
      <c r="A183" s="223"/>
      <c r="B183" s="223"/>
      <c r="C183" s="223"/>
      <c r="D183" s="223"/>
      <c r="E183" s="223"/>
      <c r="F183" s="223"/>
      <c r="G183" s="223"/>
      <c r="H183" s="223"/>
      <c r="I183" s="223"/>
      <c r="J183" s="223"/>
      <c r="K183" s="223"/>
      <c r="L183" s="223"/>
      <c r="M183" s="223"/>
      <c r="N183" s="224"/>
    </row>
    <row r="184" spans="1:14" s="216" customFormat="1">
      <c r="A184" s="223"/>
      <c r="B184" s="223"/>
      <c r="C184" s="223"/>
      <c r="D184" s="223"/>
      <c r="E184" s="223"/>
      <c r="F184" s="223"/>
      <c r="G184" s="223"/>
      <c r="H184" s="223"/>
      <c r="I184" s="223"/>
      <c r="J184" s="223"/>
      <c r="K184" s="223"/>
      <c r="L184" s="223"/>
      <c r="M184" s="223"/>
      <c r="N184" s="224"/>
    </row>
    <row r="185" spans="1:14" s="216" customFormat="1">
      <c r="A185" s="223"/>
      <c r="B185" s="223"/>
      <c r="C185" s="223"/>
      <c r="D185" s="223"/>
      <c r="E185" s="223"/>
      <c r="F185" s="223"/>
      <c r="G185" s="223"/>
      <c r="H185" s="223"/>
      <c r="I185" s="223"/>
      <c r="J185" s="223"/>
      <c r="K185" s="223"/>
      <c r="L185" s="223"/>
      <c r="M185" s="223"/>
      <c r="N185" s="224"/>
    </row>
    <row r="186" spans="1:14" s="216" customFormat="1">
      <c r="A186" s="223"/>
      <c r="B186" s="223"/>
      <c r="C186" s="223"/>
      <c r="D186" s="223"/>
      <c r="E186" s="223"/>
      <c r="F186" s="223"/>
      <c r="G186" s="223"/>
      <c r="H186" s="223"/>
      <c r="I186" s="223"/>
      <c r="J186" s="223"/>
      <c r="K186" s="223"/>
      <c r="L186" s="223"/>
      <c r="M186" s="223"/>
      <c r="N186" s="224"/>
    </row>
    <row r="187" spans="1:14" s="216" customFormat="1">
      <c r="A187" s="223"/>
      <c r="B187" s="223"/>
      <c r="C187" s="223"/>
      <c r="D187" s="223"/>
      <c r="E187" s="223"/>
      <c r="F187" s="223"/>
      <c r="G187" s="223"/>
      <c r="H187" s="223"/>
      <c r="I187" s="223"/>
      <c r="J187" s="223"/>
      <c r="K187" s="223"/>
      <c r="L187" s="223"/>
      <c r="M187" s="223"/>
      <c r="N187" s="224"/>
    </row>
    <row r="188" spans="1:14" s="216" customFormat="1">
      <c r="A188" s="223"/>
      <c r="B188" s="223"/>
      <c r="C188" s="223"/>
      <c r="D188" s="223"/>
      <c r="E188" s="223"/>
      <c r="F188" s="223"/>
      <c r="G188" s="223"/>
      <c r="H188" s="223"/>
      <c r="I188" s="223"/>
      <c r="J188" s="223"/>
      <c r="K188" s="223"/>
      <c r="L188" s="223"/>
      <c r="M188" s="223"/>
      <c r="N188" s="224"/>
    </row>
    <row r="189" spans="1:14" s="216" customFormat="1">
      <c r="A189" s="223"/>
      <c r="B189" s="223"/>
      <c r="C189" s="223"/>
      <c r="D189" s="223"/>
      <c r="E189" s="223"/>
      <c r="F189" s="223"/>
      <c r="G189" s="223"/>
      <c r="H189" s="223"/>
      <c r="I189" s="223"/>
      <c r="J189" s="223"/>
      <c r="K189" s="223"/>
      <c r="L189" s="223"/>
      <c r="M189" s="223"/>
      <c r="N189" s="224"/>
    </row>
    <row r="190" spans="1:14" s="216" customFormat="1">
      <c r="A190" s="223"/>
      <c r="B190" s="223"/>
      <c r="C190" s="223"/>
      <c r="D190" s="223"/>
      <c r="E190" s="223"/>
      <c r="F190" s="223"/>
      <c r="G190" s="223"/>
      <c r="H190" s="223"/>
      <c r="I190" s="223"/>
      <c r="J190" s="223"/>
      <c r="K190" s="223"/>
      <c r="L190" s="223"/>
      <c r="M190" s="223"/>
      <c r="N190" s="224"/>
    </row>
    <row r="191" spans="1:14" s="216" customFormat="1">
      <c r="A191" s="223"/>
      <c r="B191" s="223"/>
      <c r="C191" s="223"/>
      <c r="D191" s="223"/>
      <c r="E191" s="223"/>
      <c r="F191" s="223"/>
      <c r="G191" s="223"/>
      <c r="H191" s="223"/>
      <c r="I191" s="223"/>
      <c r="J191" s="223"/>
      <c r="K191" s="223"/>
      <c r="L191" s="223"/>
      <c r="M191" s="223"/>
      <c r="N191" s="224"/>
    </row>
    <row r="192" spans="1:14" s="216" customFormat="1">
      <c r="A192" s="223"/>
      <c r="B192" s="223"/>
      <c r="C192" s="223"/>
      <c r="D192" s="223"/>
      <c r="E192" s="223"/>
      <c r="F192" s="223"/>
      <c r="G192" s="223"/>
      <c r="H192" s="223"/>
      <c r="I192" s="223"/>
      <c r="J192" s="223"/>
      <c r="K192" s="223"/>
      <c r="L192" s="223"/>
      <c r="M192" s="223"/>
      <c r="N192" s="224"/>
    </row>
    <row r="193" spans="1:14" s="216" customFormat="1">
      <c r="A193" s="223"/>
      <c r="B193" s="223"/>
      <c r="C193" s="223"/>
      <c r="D193" s="223"/>
      <c r="E193" s="223"/>
      <c r="F193" s="223"/>
      <c r="G193" s="223"/>
      <c r="H193" s="223"/>
      <c r="I193" s="223"/>
      <c r="J193" s="223"/>
      <c r="K193" s="223"/>
      <c r="L193" s="223"/>
      <c r="M193" s="223"/>
      <c r="N193" s="224"/>
    </row>
    <row r="194" spans="1:14" s="216" customFormat="1">
      <c r="A194" s="223"/>
      <c r="B194" s="223"/>
      <c r="C194" s="223"/>
      <c r="D194" s="223"/>
      <c r="E194" s="223"/>
      <c r="F194" s="223"/>
      <c r="G194" s="223"/>
      <c r="H194" s="223"/>
      <c r="I194" s="223"/>
      <c r="J194" s="223"/>
      <c r="K194" s="223"/>
      <c r="L194" s="223"/>
      <c r="M194" s="223"/>
      <c r="N194" s="224"/>
    </row>
    <row r="195" spans="1:14" s="216" customFormat="1">
      <c r="A195" s="223"/>
      <c r="B195" s="223"/>
      <c r="C195" s="223"/>
      <c r="D195" s="223"/>
      <c r="E195" s="223"/>
      <c r="F195" s="223"/>
      <c r="G195" s="223"/>
      <c r="H195" s="223"/>
      <c r="I195" s="223"/>
      <c r="J195" s="223"/>
      <c r="K195" s="223"/>
      <c r="L195" s="223"/>
      <c r="M195" s="223"/>
      <c r="N195" s="224"/>
    </row>
    <row r="196" spans="1:14" s="216" customFormat="1">
      <c r="A196" s="223"/>
      <c r="B196" s="223"/>
      <c r="C196" s="223"/>
      <c r="D196" s="223"/>
      <c r="E196" s="223"/>
      <c r="F196" s="223"/>
      <c r="G196" s="223"/>
      <c r="H196" s="223"/>
      <c r="I196" s="223"/>
      <c r="J196" s="223"/>
      <c r="K196" s="223"/>
      <c r="L196" s="223"/>
      <c r="M196" s="223"/>
      <c r="N196" s="224"/>
    </row>
    <row r="197" spans="1:14" s="216" customFormat="1">
      <c r="A197" s="223"/>
      <c r="B197" s="223"/>
      <c r="C197" s="223"/>
      <c r="D197" s="223"/>
      <c r="E197" s="223"/>
      <c r="F197" s="223"/>
      <c r="G197" s="223"/>
      <c r="H197" s="223"/>
      <c r="I197" s="223"/>
      <c r="J197" s="223"/>
      <c r="K197" s="223"/>
      <c r="L197" s="223"/>
      <c r="M197" s="223"/>
      <c r="N197" s="224"/>
    </row>
    <row r="198" spans="1:14" s="216" customFormat="1">
      <c r="A198" s="223"/>
      <c r="B198" s="223"/>
      <c r="C198" s="223"/>
      <c r="D198" s="223"/>
      <c r="E198" s="223"/>
      <c r="F198" s="223"/>
      <c r="G198" s="223"/>
      <c r="H198" s="223"/>
      <c r="I198" s="223"/>
      <c r="J198" s="223"/>
      <c r="K198" s="223"/>
      <c r="L198" s="223"/>
      <c r="M198" s="223"/>
      <c r="N198" s="224"/>
    </row>
    <row r="199" spans="1:14" s="216" customFormat="1">
      <c r="A199" s="223"/>
      <c r="B199" s="223"/>
      <c r="C199" s="223"/>
      <c r="D199" s="223"/>
      <c r="E199" s="223"/>
      <c r="F199" s="223"/>
      <c r="G199" s="223"/>
      <c r="H199" s="223"/>
      <c r="I199" s="223"/>
      <c r="J199" s="223"/>
      <c r="K199" s="223"/>
      <c r="L199" s="223"/>
      <c r="M199" s="223"/>
      <c r="N199" s="224"/>
    </row>
    <row r="200" spans="1:14" s="216" customFormat="1">
      <c r="A200" s="223"/>
      <c r="B200" s="223"/>
      <c r="C200" s="223"/>
      <c r="D200" s="223"/>
      <c r="E200" s="223"/>
      <c r="F200" s="223"/>
      <c r="G200" s="223"/>
      <c r="H200" s="223"/>
      <c r="I200" s="223"/>
      <c r="J200" s="223"/>
      <c r="K200" s="223"/>
      <c r="L200" s="223"/>
      <c r="M200" s="223"/>
      <c r="N200" s="224"/>
    </row>
    <row r="201" spans="1:14" s="216" customFormat="1">
      <c r="A201" s="223"/>
      <c r="B201" s="223"/>
      <c r="C201" s="223"/>
      <c r="D201" s="223"/>
      <c r="E201" s="223"/>
      <c r="F201" s="223"/>
      <c r="G201" s="223"/>
      <c r="H201" s="223"/>
      <c r="I201" s="223"/>
      <c r="J201" s="223"/>
      <c r="K201" s="223"/>
      <c r="L201" s="223"/>
      <c r="M201" s="223"/>
      <c r="N201" s="224"/>
    </row>
    <row r="202" spans="1:14" s="216" customFormat="1">
      <c r="A202" s="223"/>
      <c r="B202" s="223"/>
      <c r="C202" s="223"/>
      <c r="D202" s="223"/>
      <c r="E202" s="223"/>
      <c r="F202" s="223"/>
      <c r="G202" s="223"/>
      <c r="H202" s="223"/>
      <c r="I202" s="223"/>
      <c r="J202" s="223"/>
      <c r="K202" s="223"/>
      <c r="L202" s="223"/>
      <c r="M202" s="223"/>
      <c r="N202" s="224"/>
    </row>
    <row r="203" spans="1:14" s="216" customFormat="1">
      <c r="A203" s="223"/>
      <c r="B203" s="223"/>
      <c r="C203" s="223"/>
      <c r="D203" s="223"/>
      <c r="E203" s="223"/>
      <c r="F203" s="223"/>
      <c r="G203" s="223"/>
      <c r="H203" s="223"/>
      <c r="I203" s="223"/>
      <c r="J203" s="223"/>
      <c r="K203" s="223"/>
      <c r="L203" s="223"/>
      <c r="M203" s="223"/>
      <c r="N203" s="224"/>
    </row>
    <row r="204" spans="1:14" s="216" customFormat="1">
      <c r="A204" s="223"/>
      <c r="B204" s="223"/>
      <c r="C204" s="223"/>
      <c r="D204" s="223"/>
      <c r="E204" s="223"/>
      <c r="F204" s="223"/>
      <c r="G204" s="223"/>
      <c r="H204" s="223"/>
      <c r="I204" s="223"/>
      <c r="J204" s="223"/>
      <c r="K204" s="223"/>
      <c r="L204" s="223"/>
      <c r="M204" s="223"/>
      <c r="N204" s="224"/>
    </row>
    <row r="205" spans="1:14" s="216" customFormat="1">
      <c r="A205" s="223"/>
      <c r="B205" s="223"/>
      <c r="C205" s="223"/>
      <c r="D205" s="223"/>
      <c r="E205" s="223"/>
      <c r="F205" s="223"/>
      <c r="G205" s="223"/>
      <c r="H205" s="223"/>
      <c r="I205" s="223"/>
      <c r="J205" s="223"/>
      <c r="K205" s="223"/>
      <c r="L205" s="223"/>
      <c r="M205" s="223"/>
      <c r="N205" s="224"/>
    </row>
    <row r="206" spans="1:14" s="216" customFormat="1">
      <c r="A206" s="223"/>
      <c r="B206" s="223"/>
      <c r="C206" s="223"/>
      <c r="D206" s="223"/>
      <c r="E206" s="223"/>
      <c r="F206" s="223"/>
      <c r="G206" s="223"/>
      <c r="H206" s="223"/>
      <c r="I206" s="223"/>
      <c r="J206" s="223"/>
      <c r="K206" s="223"/>
      <c r="L206" s="223"/>
      <c r="M206" s="223"/>
      <c r="N206" s="224"/>
    </row>
    <row r="207" spans="1:14" s="216" customFormat="1">
      <c r="A207" s="223"/>
      <c r="B207" s="223"/>
      <c r="C207" s="223"/>
      <c r="D207" s="223"/>
      <c r="E207" s="223"/>
      <c r="F207" s="223"/>
      <c r="G207" s="223"/>
      <c r="H207" s="223"/>
      <c r="I207" s="223"/>
      <c r="J207" s="223"/>
      <c r="K207" s="223"/>
      <c r="L207" s="223"/>
      <c r="M207" s="223"/>
      <c r="N207" s="224"/>
    </row>
    <row r="208" spans="1:14" s="216" customFormat="1">
      <c r="A208" s="223"/>
      <c r="B208" s="223"/>
      <c r="C208" s="223"/>
      <c r="D208" s="223"/>
      <c r="E208" s="223"/>
      <c r="F208" s="223"/>
      <c r="G208" s="223"/>
      <c r="H208" s="223"/>
      <c r="I208" s="223"/>
      <c r="J208" s="223"/>
      <c r="K208" s="223"/>
      <c r="L208" s="223"/>
      <c r="M208" s="223"/>
      <c r="N208" s="224"/>
    </row>
    <row r="209" spans="1:14" s="216" customFormat="1">
      <c r="A209" s="223"/>
      <c r="B209" s="223"/>
      <c r="C209" s="223"/>
      <c r="D209" s="223"/>
      <c r="E209" s="223"/>
      <c r="F209" s="223"/>
      <c r="G209" s="223"/>
      <c r="H209" s="223"/>
      <c r="I209" s="223"/>
      <c r="J209" s="223"/>
      <c r="K209" s="223"/>
      <c r="L209" s="223"/>
      <c r="M209" s="223"/>
      <c r="N209" s="224"/>
    </row>
    <row r="210" spans="1:14" s="216" customFormat="1">
      <c r="A210" s="223"/>
      <c r="B210" s="223"/>
      <c r="C210" s="223"/>
      <c r="D210" s="223"/>
      <c r="E210" s="223"/>
      <c r="F210" s="223"/>
      <c r="G210" s="223"/>
      <c r="H210" s="223"/>
      <c r="I210" s="223"/>
      <c r="J210" s="223"/>
      <c r="K210" s="223"/>
      <c r="L210" s="223"/>
      <c r="M210" s="223"/>
      <c r="N210" s="224"/>
    </row>
    <row r="211" spans="1:14" s="216" customFormat="1">
      <c r="A211" s="223"/>
      <c r="B211" s="223"/>
      <c r="C211" s="223"/>
      <c r="D211" s="223"/>
      <c r="E211" s="223"/>
      <c r="F211" s="223"/>
      <c r="G211" s="223"/>
      <c r="H211" s="223"/>
      <c r="I211" s="223"/>
      <c r="J211" s="223"/>
      <c r="K211" s="223"/>
      <c r="L211" s="223"/>
      <c r="M211" s="223"/>
      <c r="N211" s="224"/>
    </row>
    <row r="212" spans="1:14" s="216" customFormat="1">
      <c r="A212" s="223"/>
      <c r="B212" s="223"/>
      <c r="C212" s="223"/>
      <c r="D212" s="223"/>
      <c r="E212" s="223"/>
      <c r="F212" s="223"/>
      <c r="G212" s="223"/>
      <c r="H212" s="223"/>
      <c r="I212" s="223"/>
      <c r="J212" s="223"/>
      <c r="K212" s="223"/>
      <c r="L212" s="223"/>
      <c r="M212" s="223"/>
      <c r="N212" s="224"/>
    </row>
    <row r="213" spans="1:14" s="216" customFormat="1">
      <c r="A213" s="223"/>
      <c r="B213" s="223"/>
      <c r="C213" s="223"/>
      <c r="D213" s="223"/>
      <c r="E213" s="223"/>
      <c r="F213" s="223"/>
      <c r="G213" s="223"/>
      <c r="H213" s="223"/>
      <c r="I213" s="223"/>
      <c r="J213" s="223"/>
      <c r="K213" s="223"/>
      <c r="L213" s="223"/>
      <c r="M213" s="223"/>
      <c r="N213" s="224"/>
    </row>
    <row r="214" spans="1:14" s="216" customFormat="1">
      <c r="A214" s="223"/>
      <c r="B214" s="223"/>
      <c r="C214" s="223"/>
      <c r="D214" s="223"/>
      <c r="E214" s="223"/>
      <c r="F214" s="223"/>
      <c r="G214" s="223"/>
      <c r="H214" s="223"/>
      <c r="I214" s="223"/>
      <c r="J214" s="223"/>
      <c r="K214" s="223"/>
      <c r="L214" s="223"/>
      <c r="M214" s="223"/>
      <c r="N214" s="224"/>
    </row>
    <row r="215" spans="1:14" s="216" customFormat="1">
      <c r="A215" s="223"/>
      <c r="B215" s="223"/>
      <c r="C215" s="223"/>
      <c r="D215" s="223"/>
      <c r="E215" s="223"/>
      <c r="F215" s="223"/>
      <c r="G215" s="223"/>
      <c r="H215" s="223"/>
      <c r="I215" s="223"/>
      <c r="J215" s="223"/>
      <c r="K215" s="223"/>
      <c r="L215" s="223"/>
      <c r="M215" s="223"/>
      <c r="N215" s="224"/>
    </row>
    <row r="216" spans="1:14" s="216" customFormat="1">
      <c r="A216" s="223"/>
      <c r="B216" s="223"/>
      <c r="C216" s="223"/>
      <c r="D216" s="223"/>
      <c r="E216" s="223"/>
      <c r="F216" s="223"/>
      <c r="G216" s="223"/>
      <c r="H216" s="223"/>
      <c r="I216" s="223"/>
      <c r="J216" s="223"/>
      <c r="K216" s="223"/>
      <c r="L216" s="223"/>
      <c r="M216" s="223"/>
      <c r="N216" s="224"/>
    </row>
    <row r="217" spans="1:14" s="216" customFormat="1">
      <c r="A217" s="223"/>
      <c r="B217" s="223"/>
      <c r="C217" s="223"/>
      <c r="D217" s="223"/>
      <c r="E217" s="223"/>
      <c r="F217" s="223"/>
      <c r="G217" s="223"/>
      <c r="H217" s="223"/>
      <c r="I217" s="223"/>
      <c r="J217" s="223"/>
      <c r="K217" s="223"/>
      <c r="L217" s="223"/>
      <c r="M217" s="223"/>
      <c r="N217" s="224"/>
    </row>
    <row r="218" spans="1:14" s="216" customFormat="1">
      <c r="A218" s="223"/>
      <c r="B218" s="223"/>
      <c r="C218" s="223"/>
      <c r="D218" s="223"/>
      <c r="E218" s="223"/>
      <c r="F218" s="223"/>
      <c r="G218" s="223"/>
      <c r="H218" s="223"/>
      <c r="I218" s="223"/>
      <c r="J218" s="223"/>
      <c r="K218" s="223"/>
      <c r="L218" s="223"/>
      <c r="M218" s="223"/>
      <c r="N218" s="224"/>
    </row>
    <row r="219" spans="1:14" s="216" customFormat="1">
      <c r="A219" s="223"/>
      <c r="B219" s="223"/>
      <c r="C219" s="223"/>
      <c r="D219" s="223"/>
      <c r="E219" s="223"/>
      <c r="F219" s="223"/>
      <c r="G219" s="223"/>
      <c r="H219" s="223"/>
      <c r="I219" s="223"/>
      <c r="J219" s="223"/>
      <c r="K219" s="223"/>
      <c r="L219" s="223"/>
      <c r="M219" s="223"/>
      <c r="N219" s="224"/>
    </row>
    <row r="220" spans="1:14" s="216" customFormat="1">
      <c r="A220" s="223"/>
      <c r="B220" s="223"/>
      <c r="C220" s="223"/>
      <c r="D220" s="223"/>
      <c r="E220" s="223"/>
      <c r="F220" s="223"/>
      <c r="G220" s="223"/>
      <c r="H220" s="223"/>
      <c r="I220" s="223"/>
      <c r="J220" s="223"/>
      <c r="K220" s="223"/>
      <c r="L220" s="223"/>
      <c r="M220" s="223"/>
      <c r="N220" s="224"/>
    </row>
    <row r="221" spans="1:14" s="216" customFormat="1">
      <c r="A221" s="223"/>
      <c r="B221" s="223"/>
      <c r="C221" s="223"/>
      <c r="D221" s="223"/>
      <c r="E221" s="223"/>
      <c r="F221" s="223"/>
      <c r="G221" s="223"/>
      <c r="H221" s="223"/>
      <c r="I221" s="223"/>
      <c r="J221" s="223"/>
      <c r="K221" s="223"/>
      <c r="L221" s="223"/>
      <c r="M221" s="223"/>
      <c r="N221" s="224"/>
    </row>
    <row r="222" spans="1:14" s="216" customFormat="1">
      <c r="A222" s="223"/>
      <c r="B222" s="223"/>
      <c r="C222" s="223"/>
      <c r="D222" s="223"/>
      <c r="E222" s="223"/>
      <c r="F222" s="223"/>
      <c r="G222" s="223"/>
      <c r="H222" s="223"/>
      <c r="I222" s="223"/>
      <c r="J222" s="223"/>
      <c r="K222" s="223"/>
      <c r="L222" s="223"/>
      <c r="M222" s="223"/>
      <c r="N222" s="224"/>
    </row>
    <row r="223" spans="1:14" s="216" customFormat="1">
      <c r="A223" s="223"/>
      <c r="B223" s="223"/>
      <c r="C223" s="223"/>
      <c r="D223" s="223"/>
      <c r="E223" s="223"/>
      <c r="F223" s="223"/>
      <c r="G223" s="223"/>
      <c r="H223" s="223"/>
      <c r="I223" s="223"/>
      <c r="J223" s="223"/>
      <c r="K223" s="223"/>
      <c r="L223" s="223"/>
      <c r="M223" s="223"/>
      <c r="N223" s="224"/>
    </row>
    <row r="224" spans="1:14" s="216" customFormat="1">
      <c r="A224" s="223"/>
      <c r="B224" s="223"/>
      <c r="C224" s="223"/>
      <c r="D224" s="223"/>
      <c r="E224" s="223"/>
      <c r="F224" s="223"/>
      <c r="G224" s="223"/>
      <c r="H224" s="223"/>
      <c r="I224" s="223"/>
      <c r="J224" s="223"/>
      <c r="K224" s="223"/>
      <c r="L224" s="223"/>
      <c r="M224" s="223"/>
      <c r="N224" s="224"/>
    </row>
    <row r="225" spans="1:14" s="216" customFormat="1">
      <c r="A225" s="223"/>
      <c r="B225" s="223"/>
      <c r="C225" s="223"/>
      <c r="D225" s="223"/>
      <c r="E225" s="223"/>
      <c r="F225" s="223"/>
      <c r="G225" s="223"/>
      <c r="H225" s="223"/>
      <c r="I225" s="223"/>
      <c r="J225" s="223"/>
      <c r="K225" s="223"/>
      <c r="L225" s="223"/>
      <c r="M225" s="223"/>
      <c r="N225" s="224"/>
    </row>
    <row r="226" spans="1:14" s="216" customFormat="1">
      <c r="A226" s="223"/>
      <c r="B226" s="223"/>
      <c r="C226" s="223"/>
      <c r="D226" s="223"/>
      <c r="E226" s="223"/>
      <c r="F226" s="223"/>
      <c r="G226" s="223"/>
      <c r="H226" s="223"/>
      <c r="I226" s="223"/>
      <c r="J226" s="223"/>
      <c r="K226" s="223"/>
      <c r="L226" s="223"/>
      <c r="M226" s="223"/>
      <c r="N226" s="224"/>
    </row>
    <row r="227" spans="1:14" s="216" customFormat="1">
      <c r="A227" s="223"/>
      <c r="B227" s="223"/>
      <c r="C227" s="223"/>
      <c r="D227" s="223"/>
      <c r="E227" s="223"/>
      <c r="F227" s="223"/>
      <c r="G227" s="223"/>
      <c r="H227" s="223"/>
      <c r="I227" s="223"/>
      <c r="J227" s="223"/>
      <c r="K227" s="223"/>
      <c r="L227" s="223"/>
      <c r="M227" s="223"/>
      <c r="N227" s="224"/>
    </row>
    <row r="228" spans="1:14" s="216" customFormat="1">
      <c r="A228" s="223"/>
      <c r="B228" s="223"/>
      <c r="C228" s="223"/>
      <c r="D228" s="223"/>
      <c r="E228" s="223"/>
      <c r="F228" s="223"/>
      <c r="G228" s="223"/>
      <c r="H228" s="223"/>
      <c r="I228" s="223"/>
      <c r="J228" s="223"/>
      <c r="K228" s="223"/>
      <c r="L228" s="223"/>
      <c r="M228" s="223"/>
      <c r="N228" s="224"/>
    </row>
    <row r="229" spans="1:14" s="216" customFormat="1">
      <c r="A229" s="223"/>
      <c r="B229" s="223"/>
      <c r="C229" s="223"/>
      <c r="D229" s="223"/>
      <c r="E229" s="223"/>
      <c r="F229" s="223"/>
      <c r="G229" s="223"/>
      <c r="H229" s="223"/>
      <c r="I229" s="223"/>
      <c r="J229" s="223"/>
      <c r="K229" s="223"/>
      <c r="L229" s="223"/>
      <c r="M229" s="223"/>
      <c r="N229" s="224"/>
    </row>
    <row r="230" spans="1:14" s="216" customFormat="1">
      <c r="A230" s="223"/>
      <c r="B230" s="223"/>
      <c r="C230" s="223"/>
      <c r="D230" s="223"/>
      <c r="E230" s="223"/>
      <c r="F230" s="223"/>
      <c r="G230" s="223"/>
      <c r="H230" s="223"/>
      <c r="I230" s="223"/>
      <c r="J230" s="223"/>
      <c r="K230" s="223"/>
      <c r="L230" s="223"/>
      <c r="M230" s="223"/>
      <c r="N230" s="224"/>
    </row>
    <row r="231" spans="1:14" s="216" customFormat="1">
      <c r="A231" s="223"/>
      <c r="B231" s="223"/>
      <c r="C231" s="223"/>
      <c r="D231" s="223"/>
      <c r="E231" s="223"/>
      <c r="F231" s="223"/>
      <c r="G231" s="223"/>
      <c r="H231" s="223"/>
      <c r="I231" s="223"/>
      <c r="J231" s="223"/>
      <c r="K231" s="223"/>
      <c r="L231" s="223"/>
      <c r="M231" s="223"/>
      <c r="N231" s="224"/>
    </row>
    <row r="232" spans="1:14" s="216" customFormat="1">
      <c r="A232" s="223"/>
      <c r="B232" s="223"/>
      <c r="C232" s="223"/>
      <c r="D232" s="223"/>
      <c r="E232" s="223"/>
      <c r="F232" s="223"/>
      <c r="G232" s="223"/>
      <c r="H232" s="223"/>
      <c r="I232" s="223"/>
      <c r="J232" s="223"/>
      <c r="K232" s="223"/>
      <c r="L232" s="223"/>
      <c r="M232" s="223"/>
      <c r="N232" s="224"/>
    </row>
    <row r="233" spans="1:14" s="216" customFormat="1">
      <c r="A233" s="223"/>
      <c r="B233" s="223"/>
      <c r="C233" s="223"/>
      <c r="D233" s="223"/>
      <c r="E233" s="223"/>
      <c r="F233" s="223"/>
      <c r="G233" s="223"/>
      <c r="H233" s="223"/>
      <c r="I233" s="223"/>
      <c r="J233" s="223"/>
      <c r="K233" s="223"/>
      <c r="L233" s="223"/>
      <c r="M233" s="223"/>
      <c r="N233" s="224"/>
    </row>
    <row r="234" spans="1:14" s="216" customFormat="1">
      <c r="A234" s="223"/>
      <c r="B234" s="223"/>
      <c r="C234" s="223"/>
      <c r="D234" s="223"/>
      <c r="E234" s="223"/>
      <c r="F234" s="223"/>
      <c r="G234" s="223"/>
      <c r="H234" s="223"/>
      <c r="I234" s="223"/>
      <c r="J234" s="223"/>
      <c r="K234" s="223"/>
      <c r="L234" s="223"/>
      <c r="M234" s="223"/>
      <c r="N234" s="224"/>
    </row>
    <row r="235" spans="1:14" s="216" customFormat="1">
      <c r="A235" s="223"/>
      <c r="B235" s="223"/>
      <c r="C235" s="223"/>
      <c r="D235" s="223"/>
      <c r="E235" s="223"/>
      <c r="F235" s="223"/>
      <c r="G235" s="223"/>
      <c r="H235" s="223"/>
      <c r="I235" s="223"/>
      <c r="J235" s="223"/>
      <c r="K235" s="223"/>
      <c r="L235" s="223"/>
      <c r="M235" s="223"/>
      <c r="N235" s="224"/>
    </row>
    <row r="236" spans="1:14" s="216" customFormat="1">
      <c r="A236" s="223"/>
      <c r="B236" s="223"/>
      <c r="C236" s="223"/>
      <c r="D236" s="223"/>
      <c r="E236" s="223"/>
      <c r="F236" s="223"/>
      <c r="G236" s="223"/>
      <c r="H236" s="223"/>
      <c r="I236" s="223"/>
      <c r="J236" s="223"/>
      <c r="K236" s="223"/>
      <c r="L236" s="223"/>
      <c r="M236" s="223"/>
      <c r="N236" s="224"/>
    </row>
    <row r="237" spans="1:14" s="216" customFormat="1">
      <c r="A237" s="223"/>
      <c r="B237" s="223"/>
      <c r="C237" s="223"/>
      <c r="D237" s="223"/>
      <c r="E237" s="223"/>
      <c r="F237" s="223"/>
      <c r="G237" s="223"/>
      <c r="H237" s="223"/>
      <c r="I237" s="223"/>
      <c r="J237" s="223"/>
      <c r="K237" s="223"/>
      <c r="L237" s="223"/>
      <c r="M237" s="223"/>
      <c r="N237" s="224"/>
    </row>
    <row r="238" spans="1:14" s="216" customFormat="1">
      <c r="A238" s="223"/>
      <c r="B238" s="223"/>
      <c r="C238" s="223"/>
      <c r="D238" s="223"/>
      <c r="E238" s="223"/>
      <c r="F238" s="223"/>
      <c r="G238" s="223"/>
      <c r="H238" s="223"/>
      <c r="I238" s="223"/>
      <c r="J238" s="223"/>
      <c r="K238" s="223"/>
      <c r="L238" s="223"/>
      <c r="M238" s="223"/>
      <c r="N238" s="224"/>
    </row>
    <row r="239" spans="1:14" s="216" customFormat="1">
      <c r="A239" s="223"/>
      <c r="B239" s="223"/>
      <c r="C239" s="223"/>
      <c r="D239" s="223"/>
      <c r="E239" s="223"/>
      <c r="F239" s="223"/>
      <c r="G239" s="223"/>
      <c r="H239" s="223"/>
      <c r="I239" s="223"/>
      <c r="J239" s="223"/>
      <c r="K239" s="223"/>
      <c r="L239" s="223"/>
      <c r="M239" s="223"/>
      <c r="N239" s="224"/>
    </row>
    <row r="240" spans="1:14" s="216" customFormat="1">
      <c r="A240" s="223"/>
      <c r="B240" s="223"/>
      <c r="C240" s="223"/>
      <c r="D240" s="223"/>
      <c r="E240" s="223"/>
      <c r="F240" s="223"/>
      <c r="G240" s="223"/>
      <c r="H240" s="223"/>
      <c r="I240" s="223"/>
      <c r="J240" s="223"/>
      <c r="K240" s="223"/>
      <c r="L240" s="223"/>
      <c r="M240" s="223"/>
      <c r="N240" s="224"/>
    </row>
    <row r="241" spans="1:14" s="216" customFormat="1">
      <c r="A241" s="223"/>
      <c r="B241" s="223"/>
      <c r="C241" s="223"/>
      <c r="D241" s="223"/>
      <c r="E241" s="223"/>
      <c r="F241" s="223"/>
      <c r="G241" s="223"/>
      <c r="H241" s="223"/>
      <c r="I241" s="223"/>
      <c r="J241" s="223"/>
      <c r="K241" s="223"/>
      <c r="L241" s="223"/>
      <c r="M241" s="223"/>
      <c r="N241" s="224"/>
    </row>
    <row r="242" spans="1:14" s="216" customFormat="1">
      <c r="A242" s="223"/>
      <c r="B242" s="223"/>
      <c r="C242" s="223"/>
      <c r="D242" s="223"/>
      <c r="E242" s="223"/>
      <c r="F242" s="223"/>
      <c r="G242" s="223"/>
      <c r="H242" s="223"/>
      <c r="I242" s="223"/>
      <c r="J242" s="223"/>
      <c r="K242" s="223"/>
      <c r="L242" s="223"/>
      <c r="M242" s="223"/>
      <c r="N242" s="224"/>
    </row>
    <row r="243" spans="1:14" s="216" customFormat="1">
      <c r="A243" s="223"/>
      <c r="B243" s="223"/>
      <c r="C243" s="223"/>
      <c r="D243" s="223"/>
      <c r="E243" s="223"/>
      <c r="F243" s="223"/>
      <c r="G243" s="223"/>
      <c r="H243" s="223"/>
      <c r="I243" s="223"/>
      <c r="J243" s="223"/>
      <c r="K243" s="223"/>
      <c r="L243" s="223"/>
      <c r="M243" s="223"/>
      <c r="N243" s="224"/>
    </row>
    <row r="244" spans="1:14" s="216" customFormat="1">
      <c r="A244" s="223"/>
      <c r="B244" s="223"/>
      <c r="C244" s="223"/>
      <c r="D244" s="223"/>
      <c r="E244" s="223"/>
      <c r="F244" s="223"/>
      <c r="G244" s="223"/>
      <c r="H244" s="223"/>
      <c r="I244" s="223"/>
      <c r="J244" s="223"/>
      <c r="K244" s="223"/>
      <c r="L244" s="223"/>
      <c r="M244" s="223"/>
      <c r="N244" s="224"/>
    </row>
    <row r="245" spans="1:14" s="216" customFormat="1">
      <c r="A245" s="223"/>
      <c r="B245" s="223"/>
      <c r="C245" s="223"/>
      <c r="D245" s="223"/>
      <c r="E245" s="223"/>
      <c r="F245" s="223"/>
      <c r="G245" s="223"/>
      <c r="H245" s="223"/>
      <c r="I245" s="223"/>
      <c r="J245" s="223"/>
      <c r="K245" s="223"/>
      <c r="L245" s="223"/>
      <c r="M245" s="223"/>
      <c r="N245" s="224"/>
    </row>
    <row r="246" spans="1:14" s="216" customFormat="1">
      <c r="A246" s="223"/>
      <c r="B246" s="223"/>
      <c r="C246" s="223"/>
      <c r="D246" s="223"/>
      <c r="E246" s="223"/>
      <c r="F246" s="223"/>
      <c r="G246" s="223"/>
      <c r="H246" s="223"/>
      <c r="I246" s="223"/>
      <c r="J246" s="223"/>
      <c r="K246" s="223"/>
      <c r="L246" s="223"/>
      <c r="M246" s="223"/>
      <c r="N246" s="224"/>
    </row>
    <row r="247" spans="1:14" s="216" customFormat="1">
      <c r="A247" s="223"/>
      <c r="B247" s="223"/>
      <c r="C247" s="223"/>
      <c r="D247" s="223"/>
      <c r="E247" s="223"/>
      <c r="F247" s="223"/>
      <c r="G247" s="223"/>
      <c r="H247" s="223"/>
      <c r="I247" s="223"/>
      <c r="J247" s="223"/>
      <c r="K247" s="223"/>
      <c r="L247" s="223"/>
      <c r="M247" s="223"/>
      <c r="N247" s="224"/>
    </row>
    <row r="248" spans="1:14" s="216" customFormat="1">
      <c r="A248" s="223"/>
      <c r="B248" s="223"/>
      <c r="C248" s="223"/>
      <c r="D248" s="223"/>
      <c r="E248" s="223"/>
      <c r="F248" s="223"/>
      <c r="G248" s="223"/>
      <c r="H248" s="223"/>
      <c r="I248" s="223"/>
      <c r="J248" s="223"/>
      <c r="K248" s="223"/>
      <c r="L248" s="223"/>
      <c r="M248" s="223"/>
      <c r="N248" s="224"/>
    </row>
    <row r="249" spans="1:14" s="216" customFormat="1">
      <c r="A249" s="223"/>
      <c r="B249" s="223"/>
      <c r="C249" s="223"/>
      <c r="D249" s="223"/>
      <c r="E249" s="223"/>
      <c r="F249" s="223"/>
      <c r="G249" s="223"/>
      <c r="H249" s="223"/>
      <c r="I249" s="223"/>
      <c r="J249" s="223"/>
      <c r="K249" s="223"/>
      <c r="L249" s="223"/>
      <c r="M249" s="223"/>
      <c r="N249" s="224"/>
    </row>
    <row r="250" spans="1:14" s="216" customFormat="1">
      <c r="A250" s="223"/>
      <c r="B250" s="223"/>
      <c r="C250" s="223"/>
      <c r="D250" s="223"/>
      <c r="E250" s="223"/>
      <c r="F250" s="223"/>
      <c r="G250" s="223"/>
      <c r="H250" s="223"/>
      <c r="I250" s="223"/>
      <c r="J250" s="223"/>
      <c r="K250" s="223"/>
      <c r="L250" s="223"/>
      <c r="M250" s="223"/>
      <c r="N250" s="224"/>
    </row>
    <row r="251" spans="1:14" s="216" customFormat="1">
      <c r="A251" s="223"/>
      <c r="B251" s="223"/>
      <c r="C251" s="223"/>
      <c r="D251" s="223"/>
      <c r="E251" s="223"/>
      <c r="F251" s="223"/>
      <c r="G251" s="223"/>
      <c r="H251" s="223"/>
      <c r="I251" s="223"/>
      <c r="J251" s="223"/>
      <c r="K251" s="223"/>
      <c r="L251" s="223"/>
      <c r="M251" s="223"/>
      <c r="N251" s="224"/>
    </row>
    <row r="252" spans="1:14" s="216" customFormat="1">
      <c r="A252" s="223"/>
      <c r="B252" s="223"/>
      <c r="C252" s="223"/>
      <c r="D252" s="223"/>
      <c r="E252" s="223"/>
      <c r="F252" s="223"/>
      <c r="G252" s="223"/>
      <c r="H252" s="223"/>
      <c r="I252" s="223"/>
      <c r="J252" s="223"/>
      <c r="K252" s="223"/>
      <c r="L252" s="223"/>
      <c r="M252" s="223"/>
      <c r="N252" s="224"/>
    </row>
    <row r="253" spans="1:14" s="216" customFormat="1">
      <c r="A253" s="223"/>
      <c r="B253" s="223"/>
      <c r="C253" s="223"/>
      <c r="D253" s="223"/>
      <c r="E253" s="223"/>
      <c r="F253" s="223"/>
      <c r="G253" s="223"/>
      <c r="H253" s="223"/>
      <c r="I253" s="223"/>
      <c r="J253" s="223"/>
      <c r="K253" s="223"/>
      <c r="L253" s="223"/>
      <c r="M253" s="223"/>
      <c r="N253" s="224"/>
    </row>
    <row r="254" spans="1:14" s="216" customFormat="1">
      <c r="A254" s="223"/>
      <c r="B254" s="223"/>
      <c r="C254" s="223"/>
      <c r="D254" s="223"/>
      <c r="E254" s="223"/>
      <c r="F254" s="223"/>
      <c r="G254" s="223"/>
      <c r="H254" s="223"/>
      <c r="I254" s="223"/>
      <c r="J254" s="223"/>
      <c r="K254" s="223"/>
      <c r="L254" s="223"/>
      <c r="M254" s="223"/>
      <c r="N254" s="224"/>
    </row>
    <row r="255" spans="1:14" s="216" customFormat="1">
      <c r="A255" s="223"/>
      <c r="B255" s="223"/>
      <c r="C255" s="223"/>
      <c r="D255" s="223"/>
      <c r="E255" s="223"/>
      <c r="F255" s="223"/>
      <c r="G255" s="223"/>
      <c r="H255" s="223"/>
      <c r="I255" s="223"/>
      <c r="J255" s="223"/>
      <c r="K255" s="223"/>
      <c r="L255" s="223"/>
      <c r="M255" s="223"/>
      <c r="N255" s="224"/>
    </row>
    <row r="256" spans="1:14" s="216" customFormat="1">
      <c r="A256" s="223"/>
      <c r="B256" s="223"/>
      <c r="C256" s="223"/>
      <c r="D256" s="223"/>
      <c r="E256" s="223"/>
      <c r="F256" s="223"/>
      <c r="G256" s="223"/>
      <c r="H256" s="223"/>
      <c r="I256" s="223"/>
      <c r="J256" s="223"/>
      <c r="K256" s="223"/>
      <c r="L256" s="223"/>
      <c r="M256" s="223"/>
      <c r="N256" s="224"/>
    </row>
    <row r="257" spans="1:14" s="216" customFormat="1">
      <c r="A257" s="223"/>
      <c r="B257" s="223"/>
      <c r="C257" s="223"/>
      <c r="D257" s="223"/>
      <c r="E257" s="223"/>
      <c r="F257" s="223"/>
      <c r="G257" s="223"/>
      <c r="H257" s="223"/>
      <c r="I257" s="223"/>
      <c r="J257" s="223"/>
      <c r="K257" s="223"/>
      <c r="L257" s="223"/>
      <c r="M257" s="223"/>
      <c r="N257" s="224"/>
    </row>
    <row r="258" spans="1:14" s="216" customFormat="1">
      <c r="A258" s="223"/>
      <c r="B258" s="223"/>
      <c r="C258" s="223"/>
      <c r="D258" s="223"/>
      <c r="E258" s="223"/>
      <c r="F258" s="223"/>
      <c r="G258" s="223"/>
      <c r="H258" s="223"/>
      <c r="I258" s="223"/>
      <c r="J258" s="223"/>
      <c r="K258" s="223"/>
      <c r="L258" s="223"/>
      <c r="M258" s="223"/>
      <c r="N258" s="224"/>
    </row>
    <row r="259" spans="1:14" s="216" customFormat="1">
      <c r="A259" s="223"/>
      <c r="B259" s="223"/>
      <c r="C259" s="223"/>
      <c r="D259" s="223"/>
      <c r="E259" s="223"/>
      <c r="F259" s="223"/>
      <c r="G259" s="223"/>
      <c r="H259" s="223"/>
      <c r="I259" s="223"/>
      <c r="J259" s="223"/>
      <c r="K259" s="223"/>
      <c r="L259" s="223"/>
      <c r="M259" s="223"/>
      <c r="N259" s="224"/>
    </row>
    <row r="260" spans="1:14" s="216" customFormat="1">
      <c r="A260" s="223"/>
      <c r="B260" s="223"/>
      <c r="C260" s="223"/>
      <c r="D260" s="223"/>
      <c r="E260" s="223"/>
      <c r="F260" s="223"/>
      <c r="G260" s="223"/>
      <c r="H260" s="223"/>
      <c r="I260" s="223"/>
      <c r="J260" s="223"/>
      <c r="K260" s="223"/>
      <c r="L260" s="223"/>
      <c r="M260" s="223"/>
      <c r="N260" s="224"/>
    </row>
    <row r="261" spans="1:14" s="216" customFormat="1">
      <c r="A261" s="223"/>
      <c r="B261" s="223"/>
      <c r="C261" s="223"/>
      <c r="D261" s="223"/>
      <c r="E261" s="223"/>
      <c r="F261" s="223"/>
      <c r="G261" s="223"/>
      <c r="H261" s="223"/>
      <c r="I261" s="223"/>
      <c r="J261" s="223"/>
      <c r="K261" s="223"/>
      <c r="L261" s="223"/>
      <c r="M261" s="223"/>
      <c r="N261" s="224"/>
    </row>
    <row r="262" spans="1:14" s="216" customFormat="1">
      <c r="A262" s="223"/>
      <c r="B262" s="223"/>
      <c r="C262" s="223"/>
      <c r="D262" s="223"/>
      <c r="E262" s="223"/>
      <c r="F262" s="223"/>
      <c r="G262" s="223"/>
      <c r="H262" s="223"/>
      <c r="I262" s="223"/>
      <c r="J262" s="223"/>
      <c r="K262" s="223"/>
      <c r="L262" s="223"/>
      <c r="M262" s="223"/>
      <c r="N262" s="224"/>
    </row>
    <row r="263" spans="1:14" s="216" customFormat="1">
      <c r="A263" s="223"/>
      <c r="B263" s="223"/>
      <c r="C263" s="223"/>
      <c r="D263" s="223"/>
      <c r="E263" s="223"/>
      <c r="F263" s="223"/>
      <c r="G263" s="223"/>
      <c r="H263" s="223"/>
      <c r="I263" s="223"/>
      <c r="J263" s="223"/>
      <c r="K263" s="223"/>
      <c r="L263" s="223"/>
      <c r="M263" s="223"/>
      <c r="N263" s="224"/>
    </row>
    <row r="264" spans="1:14" s="216" customFormat="1">
      <c r="A264" s="223"/>
      <c r="B264" s="223"/>
      <c r="C264" s="223"/>
      <c r="D264" s="223"/>
      <c r="E264" s="223"/>
      <c r="F264" s="223"/>
      <c r="G264" s="223"/>
      <c r="H264" s="223"/>
      <c r="I264" s="223"/>
      <c r="J264" s="223"/>
      <c r="K264" s="223"/>
      <c r="L264" s="223"/>
      <c r="M264" s="223"/>
      <c r="N264" s="224"/>
    </row>
    <row r="265" spans="1:14" s="216" customFormat="1">
      <c r="A265" s="223"/>
      <c r="B265" s="223"/>
      <c r="C265" s="223"/>
      <c r="D265" s="223"/>
      <c r="E265" s="223"/>
      <c r="F265" s="223"/>
      <c r="G265" s="223"/>
      <c r="H265" s="223"/>
      <c r="I265" s="223"/>
      <c r="J265" s="223"/>
      <c r="K265" s="223"/>
      <c r="L265" s="223"/>
      <c r="M265" s="223"/>
      <c r="N265" s="224"/>
    </row>
    <row r="266" spans="1:14" s="216" customFormat="1">
      <c r="A266" s="223"/>
      <c r="B266" s="223"/>
      <c r="C266" s="223"/>
      <c r="D266" s="223"/>
      <c r="E266" s="223"/>
      <c r="F266" s="223"/>
      <c r="G266" s="223"/>
      <c r="H266" s="223"/>
      <c r="I266" s="223"/>
      <c r="J266" s="223"/>
      <c r="K266" s="223"/>
      <c r="L266" s="223"/>
      <c r="M266" s="223"/>
      <c r="N266" s="224"/>
    </row>
    <row r="267" spans="1:14" s="216" customFormat="1">
      <c r="A267" s="223"/>
      <c r="B267" s="223"/>
      <c r="C267" s="223"/>
      <c r="D267" s="223"/>
      <c r="E267" s="223"/>
      <c r="F267" s="223"/>
      <c r="G267" s="223"/>
      <c r="H267" s="223"/>
      <c r="I267" s="223"/>
      <c r="J267" s="223"/>
      <c r="K267" s="223"/>
      <c r="L267" s="223"/>
      <c r="M267" s="223"/>
      <c r="N267" s="224"/>
    </row>
    <row r="268" spans="1:14" s="216" customFormat="1">
      <c r="A268" s="223"/>
      <c r="B268" s="223"/>
      <c r="C268" s="223"/>
      <c r="D268" s="223"/>
      <c r="E268" s="223"/>
      <c r="F268" s="223"/>
      <c r="G268" s="223"/>
      <c r="H268" s="223"/>
      <c r="I268" s="223"/>
      <c r="J268" s="223"/>
      <c r="K268" s="223"/>
      <c r="L268" s="223"/>
      <c r="M268" s="223"/>
      <c r="N268" s="224"/>
    </row>
    <row r="269" spans="1:14" s="216" customFormat="1">
      <c r="A269" s="223"/>
      <c r="B269" s="223"/>
      <c r="C269" s="223"/>
      <c r="D269" s="223"/>
      <c r="E269" s="223"/>
      <c r="F269" s="223"/>
      <c r="G269" s="223"/>
      <c r="H269" s="223"/>
      <c r="I269" s="223"/>
      <c r="J269" s="223"/>
      <c r="K269" s="223"/>
      <c r="L269" s="223"/>
      <c r="M269" s="223"/>
      <c r="N269" s="224"/>
    </row>
    <row r="270" spans="1:14" s="216" customFormat="1">
      <c r="A270" s="223"/>
      <c r="B270" s="223"/>
      <c r="C270" s="223"/>
      <c r="D270" s="223"/>
      <c r="E270" s="223"/>
      <c r="F270" s="223"/>
      <c r="G270" s="223"/>
      <c r="H270" s="223"/>
      <c r="I270" s="223"/>
      <c r="J270" s="223"/>
      <c r="K270" s="223"/>
      <c r="L270" s="223"/>
      <c r="M270" s="223"/>
      <c r="N270" s="224"/>
    </row>
    <row r="271" spans="1:14" s="216" customFormat="1">
      <c r="A271" s="223"/>
      <c r="B271" s="223"/>
      <c r="C271" s="223"/>
      <c r="D271" s="223"/>
      <c r="E271" s="223"/>
      <c r="F271" s="223"/>
      <c r="G271" s="223"/>
      <c r="H271" s="223"/>
      <c r="I271" s="223"/>
      <c r="J271" s="223"/>
      <c r="K271" s="223"/>
      <c r="L271" s="223"/>
      <c r="M271" s="223"/>
      <c r="N271" s="224"/>
    </row>
    <row r="272" spans="1:14" s="216" customFormat="1">
      <c r="A272" s="223"/>
      <c r="B272" s="223"/>
      <c r="C272" s="223"/>
      <c r="D272" s="223"/>
      <c r="E272" s="223"/>
      <c r="F272" s="223"/>
      <c r="G272" s="223"/>
      <c r="H272" s="223"/>
      <c r="I272" s="223"/>
      <c r="J272" s="223"/>
      <c r="K272" s="223"/>
      <c r="L272" s="223"/>
      <c r="M272" s="223"/>
      <c r="N272" s="224"/>
    </row>
    <row r="273" spans="1:14" s="216" customFormat="1">
      <c r="A273" s="223"/>
      <c r="B273" s="223"/>
      <c r="C273" s="223"/>
      <c r="D273" s="223"/>
      <c r="E273" s="223"/>
      <c r="F273" s="223"/>
      <c r="G273" s="223"/>
      <c r="H273" s="223"/>
      <c r="I273" s="223"/>
      <c r="J273" s="223"/>
      <c r="K273" s="223"/>
      <c r="L273" s="223"/>
      <c r="M273" s="223"/>
      <c r="N273" s="224"/>
    </row>
    <row r="274" spans="1:14" s="216" customFormat="1">
      <c r="A274" s="223"/>
      <c r="B274" s="223"/>
      <c r="C274" s="223"/>
      <c r="D274" s="223"/>
      <c r="E274" s="223"/>
      <c r="F274" s="223"/>
      <c r="G274" s="223"/>
      <c r="H274" s="223"/>
      <c r="I274" s="223"/>
      <c r="J274" s="223"/>
      <c r="K274" s="223"/>
      <c r="L274" s="223"/>
      <c r="M274" s="223"/>
      <c r="N274" s="224"/>
    </row>
    <row r="275" spans="1:14" s="216" customFormat="1">
      <c r="A275" s="223"/>
      <c r="B275" s="223"/>
      <c r="C275" s="223"/>
      <c r="D275" s="223"/>
      <c r="E275" s="223"/>
      <c r="F275" s="223"/>
      <c r="G275" s="223"/>
      <c r="H275" s="223"/>
      <c r="I275" s="223"/>
      <c r="J275" s="223"/>
      <c r="K275" s="223"/>
      <c r="L275" s="223"/>
      <c r="M275" s="223"/>
      <c r="N275" s="224"/>
    </row>
    <row r="276" spans="1:14" s="216" customFormat="1">
      <c r="A276" s="223"/>
      <c r="B276" s="223"/>
      <c r="C276" s="223"/>
      <c r="D276" s="223"/>
      <c r="E276" s="223"/>
      <c r="F276" s="223"/>
      <c r="G276" s="223"/>
      <c r="H276" s="223"/>
      <c r="I276" s="223"/>
      <c r="J276" s="223"/>
      <c r="K276" s="223"/>
      <c r="L276" s="223"/>
      <c r="M276" s="223"/>
      <c r="N276" s="224"/>
    </row>
    <row r="277" spans="1:14" s="216" customFormat="1">
      <c r="A277" s="223"/>
      <c r="B277" s="223"/>
      <c r="C277" s="223"/>
      <c r="D277" s="223"/>
      <c r="E277" s="223"/>
      <c r="F277" s="223"/>
      <c r="G277" s="223"/>
      <c r="H277" s="223"/>
      <c r="I277" s="223"/>
      <c r="J277" s="223"/>
      <c r="K277" s="223"/>
      <c r="L277" s="223"/>
      <c r="M277" s="223"/>
      <c r="N277" s="224"/>
    </row>
    <row r="278" spans="1:14" s="216" customFormat="1">
      <c r="A278" s="223"/>
      <c r="B278" s="223"/>
      <c r="C278" s="223"/>
      <c r="D278" s="223"/>
      <c r="E278" s="223"/>
      <c r="F278" s="223"/>
      <c r="G278" s="223"/>
      <c r="H278" s="223"/>
      <c r="I278" s="223"/>
      <c r="J278" s="223"/>
      <c r="K278" s="223"/>
      <c r="L278" s="223"/>
      <c r="M278" s="223"/>
      <c r="N278" s="224"/>
    </row>
    <row r="279" spans="1:14" s="216" customFormat="1">
      <c r="A279" s="223"/>
      <c r="B279" s="223"/>
      <c r="C279" s="223"/>
      <c r="D279" s="223"/>
      <c r="E279" s="223"/>
      <c r="F279" s="223"/>
      <c r="G279" s="223"/>
      <c r="H279" s="223"/>
      <c r="I279" s="223"/>
      <c r="J279" s="223"/>
      <c r="K279" s="223"/>
      <c r="L279" s="223"/>
      <c r="M279" s="223"/>
      <c r="N279" s="224"/>
    </row>
    <row r="280" spans="1:14" s="216" customFormat="1">
      <c r="A280" s="223"/>
      <c r="B280" s="223"/>
      <c r="C280" s="223"/>
      <c r="D280" s="223"/>
      <c r="E280" s="223"/>
      <c r="F280" s="223"/>
      <c r="G280" s="223"/>
      <c r="H280" s="223"/>
      <c r="I280" s="223"/>
      <c r="J280" s="223"/>
      <c r="K280" s="223"/>
      <c r="L280" s="223"/>
      <c r="M280" s="223"/>
      <c r="N280" s="224"/>
    </row>
    <row r="281" spans="1:14" s="216" customFormat="1">
      <c r="A281" s="223"/>
      <c r="B281" s="223"/>
      <c r="C281" s="223"/>
      <c r="D281" s="223"/>
      <c r="E281" s="223"/>
      <c r="F281" s="223"/>
      <c r="G281" s="223"/>
      <c r="H281" s="223"/>
      <c r="I281" s="223"/>
      <c r="J281" s="223"/>
      <c r="K281" s="223"/>
      <c r="L281" s="223"/>
      <c r="M281" s="223"/>
      <c r="N281" s="224"/>
    </row>
    <row r="282" spans="1:14" s="216" customFormat="1">
      <c r="A282" s="223"/>
      <c r="B282" s="223"/>
      <c r="C282" s="223"/>
      <c r="D282" s="223"/>
      <c r="E282" s="223"/>
      <c r="F282" s="223"/>
      <c r="G282" s="223"/>
      <c r="H282" s="223"/>
      <c r="I282" s="223"/>
      <c r="J282" s="223"/>
      <c r="K282" s="223"/>
      <c r="L282" s="223"/>
      <c r="M282" s="223"/>
      <c r="N282" s="224"/>
    </row>
    <row r="283" spans="1:14" s="216" customFormat="1">
      <c r="A283" s="223"/>
      <c r="B283" s="223"/>
      <c r="C283" s="223"/>
      <c r="D283" s="223"/>
      <c r="E283" s="223"/>
      <c r="F283" s="223"/>
      <c r="G283" s="223"/>
      <c r="H283" s="223"/>
      <c r="I283" s="223"/>
      <c r="J283" s="223"/>
      <c r="K283" s="223"/>
      <c r="L283" s="223"/>
      <c r="M283" s="223"/>
      <c r="N283" s="224"/>
    </row>
    <row r="284" spans="1:14" s="216" customFormat="1">
      <c r="A284" s="223"/>
      <c r="B284" s="223"/>
      <c r="C284" s="223"/>
      <c r="D284" s="223"/>
      <c r="E284" s="223"/>
      <c r="F284" s="223"/>
      <c r="G284" s="223"/>
      <c r="H284" s="223"/>
      <c r="I284" s="223"/>
      <c r="J284" s="223"/>
      <c r="K284" s="223"/>
      <c r="L284" s="223"/>
      <c r="M284" s="223"/>
      <c r="N284" s="224"/>
    </row>
    <row r="285" spans="1:14" s="216" customFormat="1">
      <c r="A285" s="223"/>
      <c r="B285" s="223"/>
      <c r="C285" s="223"/>
      <c r="D285" s="223"/>
      <c r="E285" s="223"/>
      <c r="F285" s="223"/>
      <c r="G285" s="223"/>
      <c r="H285" s="223"/>
      <c r="I285" s="223"/>
      <c r="J285" s="223"/>
      <c r="K285" s="223"/>
      <c r="L285" s="223"/>
      <c r="M285" s="223"/>
      <c r="N285" s="224"/>
    </row>
    <row r="286" spans="1:14" s="216" customFormat="1">
      <c r="A286" s="223"/>
      <c r="B286" s="223"/>
      <c r="C286" s="223"/>
      <c r="D286" s="223"/>
      <c r="E286" s="223"/>
      <c r="F286" s="223"/>
      <c r="G286" s="223"/>
      <c r="H286" s="223"/>
      <c r="I286" s="223"/>
      <c r="J286" s="223"/>
      <c r="K286" s="223"/>
      <c r="L286" s="223"/>
      <c r="M286" s="223"/>
      <c r="N286" s="224"/>
    </row>
    <row r="287" spans="1:14" s="216" customFormat="1">
      <c r="A287" s="223"/>
      <c r="B287" s="223"/>
      <c r="C287" s="223"/>
      <c r="D287" s="223"/>
      <c r="E287" s="223"/>
      <c r="F287" s="223"/>
      <c r="G287" s="223"/>
      <c r="H287" s="223"/>
      <c r="I287" s="223"/>
      <c r="J287" s="223"/>
      <c r="K287" s="223"/>
      <c r="L287" s="223"/>
      <c r="M287" s="223"/>
      <c r="N287" s="224"/>
    </row>
    <row r="288" spans="1:14" s="216" customFormat="1">
      <c r="A288" s="223"/>
      <c r="B288" s="223"/>
      <c r="C288" s="223"/>
      <c r="D288" s="223"/>
      <c r="E288" s="223"/>
      <c r="F288" s="223"/>
      <c r="G288" s="223"/>
      <c r="H288" s="223"/>
      <c r="I288" s="223"/>
      <c r="J288" s="223"/>
      <c r="K288" s="223"/>
      <c r="L288" s="223"/>
      <c r="M288" s="223"/>
      <c r="N288" s="224"/>
    </row>
    <row r="289" spans="1:14" s="216" customFormat="1">
      <c r="A289" s="223"/>
      <c r="B289" s="223"/>
      <c r="C289" s="223"/>
      <c r="D289" s="223"/>
      <c r="E289" s="223"/>
      <c r="F289" s="223"/>
      <c r="G289" s="223"/>
      <c r="H289" s="223"/>
      <c r="I289" s="223"/>
      <c r="J289" s="223"/>
      <c r="K289" s="223"/>
      <c r="L289" s="223"/>
      <c r="M289" s="223"/>
      <c r="N289" s="224"/>
    </row>
    <row r="290" spans="1:14" s="216" customFormat="1">
      <c r="A290" s="223"/>
      <c r="B290" s="223"/>
      <c r="C290" s="223"/>
      <c r="D290" s="223"/>
      <c r="E290" s="223"/>
      <c r="F290" s="223"/>
      <c r="G290" s="223"/>
      <c r="H290" s="223"/>
      <c r="I290" s="223"/>
      <c r="J290" s="223"/>
      <c r="K290" s="223"/>
      <c r="L290" s="223"/>
      <c r="M290" s="223"/>
      <c r="N290" s="224"/>
    </row>
    <row r="291" spans="1:14" s="216" customFormat="1">
      <c r="A291" s="223"/>
      <c r="B291" s="223"/>
      <c r="C291" s="223"/>
      <c r="D291" s="223"/>
      <c r="E291" s="223"/>
      <c r="F291" s="223"/>
      <c r="G291" s="223"/>
      <c r="H291" s="223"/>
      <c r="I291" s="223"/>
      <c r="J291" s="223"/>
      <c r="K291" s="223"/>
      <c r="L291" s="223"/>
      <c r="M291" s="223"/>
      <c r="N291" s="224"/>
    </row>
    <row r="292" spans="1:14" s="216" customFormat="1">
      <c r="A292" s="223"/>
      <c r="B292" s="223"/>
      <c r="C292" s="223"/>
      <c r="D292" s="223"/>
      <c r="E292" s="223"/>
      <c r="F292" s="223"/>
      <c r="G292" s="223"/>
      <c r="H292" s="223"/>
      <c r="I292" s="223"/>
      <c r="J292" s="223"/>
      <c r="K292" s="223"/>
      <c r="L292" s="223"/>
      <c r="M292" s="223"/>
      <c r="N292" s="224"/>
    </row>
    <row r="293" spans="1:14" s="216" customFormat="1">
      <c r="A293" s="223"/>
      <c r="B293" s="223"/>
      <c r="C293" s="223"/>
      <c r="D293" s="223"/>
      <c r="E293" s="223"/>
      <c r="F293" s="223"/>
      <c r="G293" s="223"/>
      <c r="H293" s="223"/>
      <c r="I293" s="223"/>
      <c r="J293" s="223"/>
      <c r="K293" s="223"/>
      <c r="L293" s="223"/>
      <c r="M293" s="223"/>
      <c r="N293" s="224"/>
    </row>
    <row r="294" spans="1:14" s="216" customFormat="1">
      <c r="A294" s="223"/>
      <c r="B294" s="223"/>
      <c r="C294" s="223"/>
      <c r="D294" s="223"/>
      <c r="E294" s="223"/>
      <c r="F294" s="223"/>
      <c r="G294" s="223"/>
      <c r="H294" s="223"/>
      <c r="I294" s="223"/>
      <c r="J294" s="223"/>
      <c r="K294" s="223"/>
      <c r="L294" s="223"/>
      <c r="M294" s="223"/>
      <c r="N294" s="224"/>
    </row>
    <row r="295" spans="1:14" s="216" customFormat="1">
      <c r="A295" s="223"/>
      <c r="B295" s="223"/>
      <c r="C295" s="223"/>
      <c r="D295" s="223"/>
      <c r="E295" s="223"/>
      <c r="F295" s="223"/>
      <c r="G295" s="223"/>
      <c r="H295" s="223"/>
      <c r="I295" s="223"/>
      <c r="J295" s="223"/>
      <c r="K295" s="223"/>
      <c r="L295" s="223"/>
      <c r="M295" s="223"/>
      <c r="N295" s="224"/>
    </row>
    <row r="296" spans="1:14" s="216" customFormat="1">
      <c r="A296" s="223"/>
      <c r="B296" s="223"/>
      <c r="C296" s="223"/>
      <c r="D296" s="223"/>
      <c r="E296" s="223"/>
      <c r="F296" s="223"/>
      <c r="G296" s="223"/>
      <c r="H296" s="223"/>
      <c r="I296" s="223"/>
      <c r="J296" s="223"/>
      <c r="K296" s="223"/>
      <c r="L296" s="223"/>
      <c r="M296" s="223"/>
      <c r="N296" s="224"/>
    </row>
    <row r="297" spans="1:14" s="216" customFormat="1">
      <c r="A297" s="223"/>
      <c r="B297" s="223"/>
      <c r="C297" s="223"/>
      <c r="D297" s="223"/>
      <c r="E297" s="223"/>
      <c r="F297" s="223"/>
      <c r="G297" s="223"/>
      <c r="H297" s="223"/>
      <c r="I297" s="223"/>
      <c r="J297" s="223"/>
      <c r="K297" s="223"/>
      <c r="L297" s="223"/>
      <c r="M297" s="223"/>
      <c r="N297" s="224"/>
    </row>
    <row r="298" spans="1:14" s="216" customFormat="1">
      <c r="A298" s="223"/>
      <c r="B298" s="223"/>
      <c r="C298" s="223"/>
      <c r="D298" s="223"/>
      <c r="E298" s="223"/>
      <c r="F298" s="223"/>
      <c r="G298" s="223"/>
      <c r="H298" s="223"/>
      <c r="I298" s="223"/>
      <c r="J298" s="223"/>
      <c r="K298" s="223"/>
      <c r="L298" s="223"/>
      <c r="M298" s="223"/>
      <c r="N298" s="224"/>
    </row>
    <row r="299" spans="1:14" s="216" customFormat="1">
      <c r="A299" s="223"/>
      <c r="B299" s="223"/>
      <c r="C299" s="223"/>
      <c r="D299" s="223"/>
      <c r="E299" s="223"/>
      <c r="F299" s="223"/>
      <c r="G299" s="223"/>
      <c r="H299" s="223"/>
      <c r="I299" s="223"/>
      <c r="J299" s="223"/>
      <c r="K299" s="223"/>
      <c r="L299" s="223"/>
      <c r="M299" s="223"/>
      <c r="N299" s="224"/>
    </row>
    <row r="300" spans="1:14" s="216" customFormat="1">
      <c r="A300" s="223"/>
      <c r="B300" s="223"/>
      <c r="C300" s="223"/>
      <c r="D300" s="223"/>
      <c r="E300" s="223"/>
      <c r="F300" s="223"/>
      <c r="G300" s="223"/>
      <c r="H300" s="223"/>
      <c r="I300" s="223"/>
      <c r="J300" s="223"/>
      <c r="K300" s="223"/>
      <c r="L300" s="223"/>
      <c r="M300" s="223"/>
      <c r="N300" s="224"/>
    </row>
    <row r="301" spans="1:14" s="216" customFormat="1">
      <c r="A301" s="223"/>
      <c r="B301" s="223"/>
      <c r="C301" s="223"/>
      <c r="D301" s="223"/>
      <c r="E301" s="223"/>
      <c r="F301" s="223"/>
      <c r="G301" s="223"/>
      <c r="H301" s="223"/>
      <c r="I301" s="223"/>
      <c r="J301" s="223"/>
      <c r="K301" s="223"/>
      <c r="L301" s="223"/>
      <c r="M301" s="223"/>
      <c r="N301" s="224"/>
    </row>
    <row r="302" spans="1:14" s="216" customFormat="1">
      <c r="A302" s="223"/>
      <c r="B302" s="223"/>
      <c r="C302" s="223"/>
      <c r="D302" s="223"/>
      <c r="E302" s="223"/>
      <c r="F302" s="223"/>
      <c r="G302" s="223"/>
      <c r="H302" s="223"/>
      <c r="I302" s="223"/>
      <c r="J302" s="223"/>
      <c r="K302" s="223"/>
      <c r="L302" s="223"/>
      <c r="M302" s="223"/>
      <c r="N302" s="224"/>
    </row>
    <row r="303" spans="1:14" s="216" customFormat="1">
      <c r="A303" s="223"/>
      <c r="B303" s="223"/>
      <c r="C303" s="223"/>
      <c r="D303" s="223"/>
      <c r="E303" s="223"/>
      <c r="F303" s="223"/>
      <c r="G303" s="223"/>
      <c r="H303" s="223"/>
      <c r="I303" s="223"/>
      <c r="J303" s="223"/>
      <c r="K303" s="223"/>
      <c r="L303" s="223"/>
      <c r="M303" s="223"/>
      <c r="N303" s="224"/>
    </row>
    <row r="304" spans="1:14" s="216" customFormat="1">
      <c r="A304" s="223"/>
      <c r="B304" s="223"/>
      <c r="C304" s="223"/>
      <c r="D304" s="223"/>
      <c r="E304" s="223"/>
      <c r="F304" s="223"/>
      <c r="G304" s="223"/>
      <c r="H304" s="223"/>
      <c r="I304" s="223"/>
      <c r="J304" s="223"/>
      <c r="K304" s="223"/>
      <c r="L304" s="223"/>
      <c r="M304" s="223"/>
      <c r="N304" s="224"/>
    </row>
    <row r="305" spans="1:14" s="216" customFormat="1">
      <c r="A305" s="223"/>
      <c r="B305" s="223"/>
      <c r="C305" s="223"/>
      <c r="D305" s="223"/>
      <c r="E305" s="223"/>
      <c r="F305" s="223"/>
      <c r="G305" s="223"/>
      <c r="H305" s="223"/>
      <c r="I305" s="223"/>
      <c r="J305" s="223"/>
      <c r="K305" s="223"/>
      <c r="L305" s="223"/>
      <c r="M305" s="223"/>
      <c r="N305" s="224"/>
    </row>
    <row r="306" spans="1:14" s="216" customFormat="1">
      <c r="A306" s="223"/>
      <c r="B306" s="223"/>
      <c r="C306" s="223"/>
      <c r="D306" s="223"/>
      <c r="E306" s="223"/>
      <c r="F306" s="223"/>
      <c r="G306" s="223"/>
      <c r="H306" s="223"/>
      <c r="I306" s="223"/>
      <c r="J306" s="223"/>
      <c r="K306" s="223"/>
      <c r="L306" s="223"/>
      <c r="M306" s="223"/>
      <c r="N306" s="224"/>
    </row>
    <row r="307" spans="1:14" s="216" customFormat="1">
      <c r="A307" s="223"/>
      <c r="B307" s="223"/>
      <c r="C307" s="223"/>
      <c r="D307" s="223"/>
      <c r="E307" s="223"/>
      <c r="F307" s="223"/>
      <c r="G307" s="223"/>
      <c r="H307" s="223"/>
      <c r="I307" s="223"/>
      <c r="J307" s="223"/>
      <c r="K307" s="223"/>
      <c r="L307" s="223"/>
      <c r="M307" s="223"/>
      <c r="N307" s="224"/>
    </row>
    <row r="308" spans="1:14" s="216" customFormat="1">
      <c r="A308" s="223"/>
      <c r="B308" s="223"/>
      <c r="C308" s="223"/>
      <c r="D308" s="223"/>
      <c r="E308" s="223"/>
      <c r="F308" s="223"/>
      <c r="G308" s="223"/>
      <c r="H308" s="223"/>
      <c r="I308" s="223"/>
      <c r="J308" s="223"/>
      <c r="K308" s="223"/>
      <c r="L308" s="223"/>
      <c r="M308" s="223"/>
      <c r="N308" s="224"/>
    </row>
    <row r="309" spans="1:14" s="216" customFormat="1">
      <c r="A309" s="223"/>
      <c r="B309" s="223"/>
      <c r="C309" s="223"/>
      <c r="D309" s="223"/>
      <c r="E309" s="223"/>
      <c r="F309" s="223"/>
      <c r="G309" s="223"/>
      <c r="H309" s="223"/>
      <c r="I309" s="223"/>
      <c r="J309" s="223"/>
      <c r="K309" s="223"/>
      <c r="L309" s="223"/>
      <c r="M309" s="223"/>
      <c r="N309" s="224"/>
    </row>
    <row r="310" spans="1:14" s="216" customFormat="1">
      <c r="A310" s="223"/>
      <c r="B310" s="223"/>
      <c r="C310" s="223"/>
      <c r="D310" s="223"/>
      <c r="E310" s="223"/>
      <c r="F310" s="223"/>
      <c r="G310" s="223"/>
      <c r="H310" s="223"/>
      <c r="I310" s="223"/>
      <c r="J310" s="223"/>
      <c r="K310" s="223"/>
      <c r="L310" s="223"/>
      <c r="M310" s="223"/>
      <c r="N310" s="224"/>
    </row>
    <row r="311" spans="1:14" s="216" customFormat="1">
      <c r="A311" s="223"/>
      <c r="B311" s="223"/>
      <c r="C311" s="223"/>
      <c r="D311" s="223"/>
      <c r="E311" s="223"/>
      <c r="F311" s="223"/>
      <c r="G311" s="223"/>
      <c r="H311" s="223"/>
      <c r="I311" s="223"/>
      <c r="J311" s="223"/>
      <c r="K311" s="223"/>
      <c r="L311" s="223"/>
      <c r="M311" s="223"/>
      <c r="N311" s="224"/>
    </row>
    <row r="312" spans="1:14" s="216" customFormat="1">
      <c r="A312" s="223"/>
      <c r="B312" s="223"/>
      <c r="C312" s="223"/>
      <c r="D312" s="223"/>
      <c r="E312" s="223"/>
      <c r="F312" s="223"/>
      <c r="G312" s="223"/>
      <c r="H312" s="223"/>
      <c r="I312" s="223"/>
      <c r="J312" s="223"/>
      <c r="K312" s="223"/>
      <c r="L312" s="223"/>
      <c r="M312" s="223"/>
      <c r="N312" s="224"/>
    </row>
    <row r="313" spans="1:14" s="216" customFormat="1">
      <c r="A313" s="223"/>
      <c r="B313" s="223"/>
      <c r="C313" s="223"/>
      <c r="D313" s="223"/>
      <c r="E313" s="223"/>
      <c r="F313" s="223"/>
      <c r="G313" s="223"/>
      <c r="H313" s="223"/>
      <c r="I313" s="223"/>
      <c r="J313" s="223"/>
      <c r="K313" s="223"/>
      <c r="L313" s="223"/>
      <c r="M313" s="223"/>
      <c r="N313" s="224"/>
    </row>
    <row r="314" spans="1:14" s="216" customFormat="1">
      <c r="A314" s="223"/>
      <c r="B314" s="223"/>
      <c r="C314" s="223"/>
      <c r="D314" s="223"/>
      <c r="E314" s="223"/>
      <c r="F314" s="223"/>
      <c r="G314" s="223"/>
      <c r="H314" s="223"/>
      <c r="I314" s="223"/>
      <c r="J314" s="223"/>
      <c r="K314" s="223"/>
      <c r="L314" s="223"/>
      <c r="M314" s="223"/>
      <c r="N314" s="224"/>
    </row>
    <row r="315" spans="1:14" s="216" customFormat="1">
      <c r="A315" s="223"/>
      <c r="B315" s="223"/>
      <c r="C315" s="223"/>
      <c r="D315" s="223"/>
      <c r="E315" s="223"/>
      <c r="F315" s="223"/>
      <c r="G315" s="223"/>
      <c r="H315" s="223"/>
      <c r="I315" s="223"/>
      <c r="J315" s="223"/>
      <c r="K315" s="223"/>
      <c r="L315" s="223"/>
      <c r="M315" s="223"/>
      <c r="N315" s="224"/>
    </row>
    <row r="316" spans="1:14" s="216" customFormat="1">
      <c r="A316" s="223"/>
      <c r="B316" s="223"/>
      <c r="C316" s="223"/>
      <c r="D316" s="223"/>
      <c r="E316" s="223"/>
      <c r="F316" s="223"/>
      <c r="G316" s="223"/>
      <c r="H316" s="223"/>
      <c r="I316" s="223"/>
      <c r="J316" s="223"/>
      <c r="K316" s="223"/>
      <c r="L316" s="223"/>
      <c r="M316" s="223"/>
      <c r="N316" s="224"/>
    </row>
    <row r="317" spans="1:14" s="216" customFormat="1">
      <c r="A317" s="223"/>
      <c r="B317" s="223"/>
      <c r="C317" s="223"/>
      <c r="D317" s="223"/>
      <c r="E317" s="223"/>
      <c r="F317" s="223"/>
      <c r="G317" s="223"/>
      <c r="H317" s="223"/>
      <c r="I317" s="223"/>
      <c r="J317" s="223"/>
      <c r="K317" s="223"/>
      <c r="L317" s="223"/>
      <c r="M317" s="223"/>
      <c r="N317" s="224"/>
    </row>
    <row r="318" spans="1:14" s="216" customFormat="1">
      <c r="A318" s="223"/>
      <c r="B318" s="223"/>
      <c r="C318" s="223"/>
      <c r="D318" s="223"/>
      <c r="E318" s="223"/>
      <c r="F318" s="223"/>
      <c r="G318" s="223"/>
      <c r="H318" s="223"/>
      <c r="I318" s="223"/>
      <c r="J318" s="223"/>
      <c r="K318" s="223"/>
      <c r="L318" s="223"/>
      <c r="M318" s="223"/>
      <c r="N318" s="224"/>
    </row>
    <row r="319" spans="1:14" s="216" customFormat="1">
      <c r="A319" s="223"/>
      <c r="B319" s="223"/>
      <c r="C319" s="223"/>
      <c r="D319" s="223"/>
      <c r="E319" s="223"/>
      <c r="F319" s="223"/>
      <c r="G319" s="223"/>
      <c r="H319" s="223"/>
      <c r="I319" s="223"/>
      <c r="J319" s="223"/>
      <c r="K319" s="223"/>
      <c r="L319" s="223"/>
      <c r="M319" s="223"/>
      <c r="N319" s="224"/>
    </row>
    <row r="320" spans="1:14" s="216" customFormat="1">
      <c r="A320" s="223"/>
      <c r="B320" s="223"/>
      <c r="C320" s="223"/>
      <c r="D320" s="223"/>
      <c r="E320" s="223"/>
      <c r="F320" s="223"/>
      <c r="G320" s="223"/>
      <c r="H320" s="223"/>
      <c r="I320" s="223"/>
      <c r="J320" s="223"/>
      <c r="K320" s="223"/>
      <c r="L320" s="223"/>
      <c r="M320" s="223"/>
      <c r="N320" s="224"/>
    </row>
    <row r="321" spans="1:14" s="216" customFormat="1">
      <c r="A321" s="223"/>
      <c r="B321" s="223"/>
      <c r="C321" s="223"/>
      <c r="D321" s="223"/>
      <c r="E321" s="223"/>
      <c r="F321" s="223"/>
      <c r="G321" s="223"/>
      <c r="H321" s="223"/>
      <c r="I321" s="223"/>
      <c r="J321" s="223"/>
      <c r="K321" s="223"/>
      <c r="L321" s="223"/>
      <c r="M321" s="223"/>
      <c r="N321" s="224"/>
    </row>
    <row r="322" spans="1:14" s="216" customFormat="1">
      <c r="A322" s="223"/>
      <c r="B322" s="223"/>
      <c r="C322" s="223"/>
      <c r="D322" s="223"/>
      <c r="E322" s="223"/>
      <c r="F322" s="223"/>
      <c r="G322" s="223"/>
      <c r="H322" s="223"/>
      <c r="I322" s="223"/>
      <c r="J322" s="223"/>
      <c r="K322" s="223"/>
      <c r="L322" s="223"/>
      <c r="M322" s="223"/>
      <c r="N322" s="224"/>
    </row>
    <row r="323" spans="1:14" s="216" customFormat="1">
      <c r="A323" s="223"/>
      <c r="B323" s="223"/>
      <c r="C323" s="223"/>
      <c r="D323" s="223"/>
      <c r="E323" s="223"/>
      <c r="F323" s="223"/>
      <c r="G323" s="223"/>
      <c r="H323" s="223"/>
      <c r="I323" s="223"/>
      <c r="J323" s="223"/>
      <c r="K323" s="223"/>
      <c r="L323" s="223"/>
      <c r="M323" s="223"/>
      <c r="N323" s="224"/>
    </row>
    <row r="324" spans="1:14" s="216" customFormat="1">
      <c r="A324" s="223"/>
      <c r="B324" s="223"/>
      <c r="C324" s="223"/>
      <c r="D324" s="223"/>
      <c r="E324" s="223"/>
      <c r="F324" s="223"/>
      <c r="G324" s="223"/>
      <c r="H324" s="223"/>
      <c r="I324" s="223"/>
      <c r="J324" s="223"/>
      <c r="K324" s="223"/>
      <c r="L324" s="223"/>
      <c r="M324" s="223"/>
      <c r="N324" s="224"/>
    </row>
    <row r="325" spans="1:14" s="216" customFormat="1">
      <c r="A325" s="223"/>
      <c r="B325" s="223"/>
      <c r="C325" s="223"/>
      <c r="D325" s="223"/>
      <c r="E325" s="223"/>
      <c r="F325" s="223"/>
      <c r="G325" s="223"/>
      <c r="H325" s="223"/>
      <c r="I325" s="223"/>
      <c r="J325" s="223"/>
      <c r="K325" s="223"/>
      <c r="L325" s="223"/>
      <c r="M325" s="223"/>
      <c r="N325" s="224"/>
    </row>
    <row r="326" spans="1:14" s="216" customFormat="1">
      <c r="A326" s="223"/>
      <c r="B326" s="223"/>
      <c r="C326" s="223"/>
      <c r="D326" s="223"/>
      <c r="E326" s="223"/>
      <c r="F326" s="223"/>
      <c r="G326" s="223"/>
      <c r="H326" s="223"/>
      <c r="I326" s="223"/>
      <c r="J326" s="223"/>
      <c r="K326" s="223"/>
      <c r="L326" s="223"/>
      <c r="M326" s="223"/>
      <c r="N326" s="224"/>
    </row>
    <row r="327" spans="1:14" s="216" customFormat="1">
      <c r="A327" s="223"/>
      <c r="B327" s="223"/>
      <c r="C327" s="223"/>
      <c r="D327" s="223"/>
      <c r="E327" s="223"/>
      <c r="F327" s="223"/>
      <c r="G327" s="223"/>
      <c r="H327" s="223"/>
      <c r="I327" s="223"/>
      <c r="J327" s="223"/>
      <c r="K327" s="223"/>
      <c r="L327" s="223"/>
      <c r="M327" s="223"/>
      <c r="N327" s="224"/>
    </row>
    <row r="328" spans="1:14" s="216" customFormat="1">
      <c r="A328" s="223"/>
      <c r="B328" s="223"/>
      <c r="C328" s="223"/>
      <c r="D328" s="223"/>
      <c r="E328" s="223"/>
      <c r="F328" s="223"/>
      <c r="G328" s="223"/>
      <c r="H328" s="223"/>
      <c r="I328" s="223"/>
      <c r="J328" s="223"/>
      <c r="K328" s="223"/>
      <c r="L328" s="223"/>
      <c r="M328" s="223"/>
      <c r="N328" s="224"/>
    </row>
    <row r="329" spans="1:14" s="216" customFormat="1">
      <c r="A329" s="223"/>
      <c r="B329" s="223"/>
      <c r="C329" s="223"/>
      <c r="D329" s="223"/>
      <c r="E329" s="223"/>
      <c r="F329" s="223"/>
      <c r="G329" s="223"/>
      <c r="H329" s="223"/>
      <c r="I329" s="223"/>
      <c r="J329" s="223"/>
      <c r="K329" s="223"/>
      <c r="L329" s="223"/>
      <c r="M329" s="223"/>
      <c r="N329" s="224"/>
    </row>
    <row r="330" spans="1:14" s="216" customFormat="1">
      <c r="A330" s="223"/>
      <c r="B330" s="223"/>
      <c r="C330" s="223"/>
      <c r="D330" s="223"/>
      <c r="E330" s="223"/>
      <c r="F330" s="223"/>
      <c r="G330" s="223"/>
      <c r="H330" s="223"/>
      <c r="I330" s="223"/>
      <c r="J330" s="223"/>
      <c r="K330" s="223"/>
      <c r="L330" s="223"/>
      <c r="M330" s="223"/>
      <c r="N330" s="224"/>
    </row>
    <row r="331" spans="1:14" s="216" customFormat="1">
      <c r="A331" s="223"/>
      <c r="B331" s="223"/>
      <c r="C331" s="223"/>
      <c r="D331" s="223"/>
      <c r="E331" s="223"/>
      <c r="F331" s="223"/>
      <c r="G331" s="223"/>
      <c r="H331" s="223"/>
      <c r="I331" s="223"/>
      <c r="J331" s="223"/>
      <c r="K331" s="223"/>
      <c r="L331" s="223"/>
      <c r="M331" s="223"/>
      <c r="N331" s="224"/>
    </row>
    <row r="332" spans="1:14" s="216" customFormat="1">
      <c r="A332" s="223"/>
      <c r="B332" s="223"/>
      <c r="C332" s="223"/>
      <c r="D332" s="223"/>
      <c r="E332" s="223"/>
      <c r="F332" s="223"/>
      <c r="G332" s="223"/>
      <c r="H332" s="223"/>
      <c r="I332" s="223"/>
      <c r="J332" s="223"/>
      <c r="K332" s="223"/>
      <c r="L332" s="223"/>
      <c r="M332" s="223"/>
      <c r="N332" s="224"/>
    </row>
    <row r="333" spans="1:14" s="216" customFormat="1">
      <c r="A333" s="223"/>
      <c r="B333" s="223"/>
      <c r="C333" s="223"/>
      <c r="D333" s="223"/>
      <c r="E333" s="223"/>
      <c r="F333" s="223"/>
      <c r="G333" s="223"/>
      <c r="H333" s="223"/>
      <c r="I333" s="223"/>
      <c r="J333" s="223"/>
      <c r="K333" s="223"/>
      <c r="L333" s="223"/>
      <c r="M333" s="223"/>
      <c r="N333" s="224"/>
    </row>
    <row r="334" spans="1:14" s="216" customFormat="1">
      <c r="A334" s="223"/>
      <c r="B334" s="223"/>
      <c r="C334" s="223"/>
      <c r="D334" s="223"/>
      <c r="E334" s="223"/>
      <c r="F334" s="223"/>
      <c r="G334" s="223"/>
      <c r="H334" s="223"/>
      <c r="I334" s="223"/>
      <c r="J334" s="223"/>
      <c r="K334" s="223"/>
      <c r="L334" s="223"/>
      <c r="M334" s="223"/>
      <c r="N334" s="224"/>
    </row>
    <row r="335" spans="1:14" s="216" customFormat="1">
      <c r="A335" s="223"/>
      <c r="B335" s="223"/>
      <c r="C335" s="223"/>
      <c r="D335" s="223"/>
      <c r="E335" s="223"/>
      <c r="F335" s="223"/>
      <c r="G335" s="223"/>
      <c r="H335" s="223"/>
      <c r="I335" s="223"/>
      <c r="J335" s="223"/>
      <c r="K335" s="223"/>
      <c r="L335" s="223"/>
      <c r="M335" s="223"/>
      <c r="N335" s="224"/>
    </row>
    <row r="336" spans="1:14" s="216" customFormat="1">
      <c r="A336" s="223"/>
      <c r="B336" s="223"/>
      <c r="C336" s="223"/>
      <c r="D336" s="223"/>
      <c r="E336" s="223"/>
      <c r="F336" s="223"/>
      <c r="G336" s="223"/>
      <c r="H336" s="223"/>
      <c r="I336" s="223"/>
      <c r="J336" s="223"/>
      <c r="K336" s="223"/>
      <c r="L336" s="223"/>
      <c r="M336" s="223"/>
      <c r="N336" s="224"/>
    </row>
    <row r="337" spans="1:14" s="216" customFormat="1">
      <c r="A337" s="223"/>
      <c r="B337" s="223"/>
      <c r="C337" s="223"/>
      <c r="D337" s="223"/>
      <c r="E337" s="223"/>
      <c r="F337" s="223"/>
      <c r="G337" s="223"/>
      <c r="H337" s="223"/>
      <c r="I337" s="223"/>
      <c r="J337" s="223"/>
      <c r="K337" s="223"/>
      <c r="L337" s="223"/>
      <c r="M337" s="223"/>
      <c r="N337" s="224"/>
    </row>
    <row r="338" spans="1:14" s="216" customFormat="1">
      <c r="A338" s="223"/>
      <c r="B338" s="223"/>
      <c r="C338" s="223"/>
      <c r="D338" s="223"/>
      <c r="E338" s="223"/>
      <c r="F338" s="223"/>
      <c r="G338" s="223"/>
      <c r="H338" s="223"/>
      <c r="I338" s="223"/>
      <c r="J338" s="223"/>
      <c r="K338" s="223"/>
      <c r="L338" s="223"/>
      <c r="M338" s="223"/>
      <c r="N338" s="224"/>
    </row>
    <row r="339" spans="1:14" s="216" customFormat="1">
      <c r="A339" s="223"/>
      <c r="B339" s="223"/>
      <c r="C339" s="223"/>
      <c r="D339" s="223"/>
      <c r="E339" s="223"/>
      <c r="F339" s="223"/>
      <c r="G339" s="223"/>
      <c r="H339" s="223"/>
      <c r="I339" s="223"/>
      <c r="J339" s="223"/>
      <c r="K339" s="223"/>
      <c r="L339" s="223"/>
      <c r="M339" s="223"/>
      <c r="N339" s="224"/>
    </row>
    <row r="340" spans="1:14" s="216" customFormat="1">
      <c r="A340" s="223"/>
      <c r="B340" s="223"/>
      <c r="C340" s="223"/>
      <c r="D340" s="223"/>
      <c r="E340" s="223"/>
      <c r="F340" s="223"/>
      <c r="G340" s="223"/>
      <c r="H340" s="223"/>
      <c r="I340" s="223"/>
      <c r="J340" s="223"/>
      <c r="K340" s="223"/>
      <c r="L340" s="223"/>
      <c r="M340" s="223"/>
      <c r="N340" s="224"/>
    </row>
    <row r="341" spans="1:14" s="216" customFormat="1">
      <c r="A341" s="223"/>
      <c r="B341" s="223"/>
      <c r="C341" s="223"/>
      <c r="D341" s="223"/>
      <c r="E341" s="223"/>
      <c r="F341" s="223"/>
      <c r="G341" s="223"/>
      <c r="H341" s="223"/>
      <c r="I341" s="223"/>
      <c r="J341" s="223"/>
      <c r="K341" s="223"/>
      <c r="L341" s="223"/>
      <c r="M341" s="223"/>
      <c r="N341" s="224"/>
    </row>
    <row r="342" spans="1:14" s="216" customFormat="1">
      <c r="A342" s="223"/>
      <c r="B342" s="223"/>
      <c r="C342" s="223"/>
      <c r="D342" s="223"/>
      <c r="E342" s="223"/>
      <c r="F342" s="223"/>
      <c r="G342" s="223"/>
      <c r="H342" s="223"/>
      <c r="I342" s="223"/>
      <c r="J342" s="223"/>
      <c r="K342" s="223"/>
      <c r="L342" s="223"/>
      <c r="M342" s="223"/>
      <c r="N342" s="224"/>
    </row>
    <row r="343" spans="1:14" s="216" customFormat="1">
      <c r="A343" s="223"/>
      <c r="B343" s="223"/>
      <c r="C343" s="223"/>
      <c r="D343" s="223"/>
      <c r="E343" s="223"/>
      <c r="F343" s="223"/>
      <c r="G343" s="223"/>
      <c r="H343" s="223"/>
      <c r="I343" s="223"/>
      <c r="J343" s="223"/>
      <c r="K343" s="223"/>
      <c r="L343" s="223"/>
      <c r="M343" s="223"/>
      <c r="N343" s="224"/>
    </row>
    <row r="344" spans="1:14" s="216" customFormat="1">
      <c r="A344" s="223"/>
      <c r="B344" s="223"/>
      <c r="C344" s="223"/>
      <c r="D344" s="223"/>
      <c r="E344" s="223"/>
      <c r="F344" s="223"/>
      <c r="G344" s="223"/>
      <c r="H344" s="223"/>
      <c r="I344" s="223"/>
      <c r="J344" s="223"/>
      <c r="K344" s="223"/>
      <c r="L344" s="223"/>
      <c r="M344" s="223"/>
      <c r="N344" s="224"/>
    </row>
    <row r="345" spans="1:14" s="216" customFormat="1">
      <c r="A345" s="223"/>
      <c r="B345" s="223"/>
      <c r="C345" s="223"/>
      <c r="D345" s="223"/>
      <c r="E345" s="223"/>
      <c r="F345" s="223"/>
      <c r="G345" s="223"/>
      <c r="H345" s="223"/>
      <c r="I345" s="223"/>
      <c r="J345" s="223"/>
      <c r="K345" s="223"/>
      <c r="L345" s="223"/>
      <c r="M345" s="223"/>
      <c r="N345" s="224"/>
    </row>
    <row r="346" spans="1:14" s="216" customFormat="1">
      <c r="A346" s="223"/>
      <c r="B346" s="223"/>
      <c r="C346" s="223"/>
      <c r="D346" s="223"/>
      <c r="E346" s="223"/>
      <c r="F346" s="223"/>
      <c r="G346" s="223"/>
      <c r="H346" s="223"/>
      <c r="I346" s="223"/>
      <c r="J346" s="223"/>
      <c r="K346" s="223"/>
      <c r="L346" s="223"/>
      <c r="M346" s="223"/>
      <c r="N346" s="224"/>
    </row>
    <row r="347" spans="1:14" s="216" customFormat="1">
      <c r="A347" s="223"/>
      <c r="B347" s="223"/>
      <c r="C347" s="223"/>
      <c r="D347" s="223"/>
      <c r="E347" s="223"/>
      <c r="F347" s="223"/>
      <c r="G347" s="223"/>
      <c r="H347" s="223"/>
      <c r="I347" s="223"/>
      <c r="J347" s="223"/>
      <c r="K347" s="223"/>
      <c r="L347" s="223"/>
      <c r="M347" s="223"/>
      <c r="N347" s="224"/>
    </row>
    <row r="348" spans="1:14" s="216" customFormat="1">
      <c r="A348" s="223"/>
      <c r="B348" s="223"/>
      <c r="C348" s="223"/>
      <c r="D348" s="223"/>
      <c r="E348" s="223"/>
      <c r="F348" s="223"/>
      <c r="G348" s="223"/>
      <c r="H348" s="223"/>
      <c r="I348" s="223"/>
      <c r="J348" s="223"/>
      <c r="K348" s="223"/>
      <c r="L348" s="223"/>
      <c r="M348" s="223"/>
      <c r="N348" s="224"/>
    </row>
    <row r="349" spans="1:14" s="216" customFormat="1">
      <c r="A349" s="223"/>
      <c r="B349" s="223"/>
      <c r="C349" s="223"/>
      <c r="D349" s="223"/>
      <c r="E349" s="223"/>
      <c r="F349" s="223"/>
      <c r="G349" s="223"/>
      <c r="H349" s="223"/>
      <c r="I349" s="223"/>
      <c r="J349" s="223"/>
      <c r="K349" s="223"/>
      <c r="L349" s="223"/>
      <c r="M349" s="223"/>
      <c r="N349" s="224"/>
    </row>
    <row r="350" spans="1:14" s="216" customFormat="1">
      <c r="A350" s="223"/>
      <c r="B350" s="223"/>
      <c r="C350" s="223"/>
      <c r="D350" s="223"/>
      <c r="E350" s="223"/>
      <c r="F350" s="223"/>
      <c r="G350" s="223"/>
      <c r="H350" s="223"/>
      <c r="I350" s="223"/>
      <c r="J350" s="223"/>
      <c r="K350" s="223"/>
      <c r="L350" s="223"/>
      <c r="M350" s="223"/>
      <c r="N350" s="224"/>
    </row>
    <row r="351" spans="1:14" s="216" customFormat="1">
      <c r="A351" s="223"/>
      <c r="B351" s="223"/>
      <c r="C351" s="223"/>
      <c r="D351" s="223"/>
      <c r="E351" s="223"/>
      <c r="F351" s="223"/>
      <c r="G351" s="223"/>
      <c r="H351" s="223"/>
      <c r="I351" s="223"/>
      <c r="J351" s="223"/>
      <c r="K351" s="223"/>
      <c r="L351" s="223"/>
      <c r="M351" s="223"/>
      <c r="N351" s="224"/>
    </row>
    <row r="352" spans="1:14" s="216" customFormat="1">
      <c r="A352" s="223"/>
      <c r="B352" s="223"/>
      <c r="C352" s="223"/>
      <c r="D352" s="223"/>
      <c r="E352" s="223"/>
      <c r="F352" s="223"/>
      <c r="G352" s="223"/>
      <c r="H352" s="223"/>
      <c r="I352" s="223"/>
      <c r="J352" s="223"/>
      <c r="K352" s="223"/>
      <c r="L352" s="223"/>
      <c r="M352" s="223"/>
      <c r="N352" s="224"/>
    </row>
    <row r="353" spans="1:14" s="216" customFormat="1">
      <c r="A353" s="223"/>
      <c r="B353" s="223"/>
      <c r="C353" s="223"/>
      <c r="D353" s="223"/>
      <c r="E353" s="223"/>
      <c r="F353" s="223"/>
      <c r="G353" s="223"/>
      <c r="H353" s="223"/>
      <c r="I353" s="223"/>
      <c r="J353" s="223"/>
      <c r="K353" s="223"/>
      <c r="L353" s="223"/>
      <c r="M353" s="223"/>
      <c r="N353" s="224"/>
    </row>
    <row r="354" spans="1:14" s="216" customFormat="1">
      <c r="A354" s="223"/>
      <c r="B354" s="223"/>
      <c r="C354" s="223"/>
      <c r="D354" s="223"/>
      <c r="E354" s="223"/>
      <c r="F354" s="223"/>
      <c r="G354" s="223"/>
      <c r="H354" s="223"/>
      <c r="I354" s="223"/>
      <c r="J354" s="223"/>
      <c r="K354" s="223"/>
      <c r="L354" s="223"/>
      <c r="M354" s="223"/>
      <c r="N354" s="224"/>
    </row>
    <row r="355" spans="1:14" s="216" customFormat="1">
      <c r="A355" s="223"/>
      <c r="B355" s="223"/>
      <c r="C355" s="223"/>
      <c r="D355" s="223"/>
      <c r="E355" s="223"/>
      <c r="F355" s="223"/>
      <c r="G355" s="223"/>
      <c r="H355" s="223"/>
      <c r="I355" s="223"/>
      <c r="J355" s="223"/>
      <c r="K355" s="223"/>
      <c r="L355" s="223"/>
      <c r="M355" s="223"/>
      <c r="N355" s="224"/>
    </row>
    <row r="356" spans="1:14" s="216" customFormat="1">
      <c r="A356" s="223"/>
      <c r="B356" s="223"/>
      <c r="C356" s="223"/>
      <c r="D356" s="223"/>
      <c r="E356" s="223"/>
      <c r="F356" s="223"/>
      <c r="G356" s="223"/>
      <c r="H356" s="223"/>
      <c r="I356" s="223"/>
      <c r="J356" s="223"/>
      <c r="K356" s="223"/>
      <c r="L356" s="223"/>
      <c r="M356" s="223"/>
      <c r="N356" s="224"/>
    </row>
    <row r="357" spans="1:14" s="216" customFormat="1">
      <c r="A357" s="223"/>
      <c r="B357" s="223"/>
      <c r="C357" s="223"/>
      <c r="D357" s="223"/>
      <c r="E357" s="223"/>
      <c r="F357" s="223"/>
      <c r="G357" s="223"/>
      <c r="H357" s="223"/>
      <c r="I357" s="223"/>
      <c r="J357" s="223"/>
      <c r="K357" s="223"/>
      <c r="L357" s="223"/>
      <c r="M357" s="223"/>
      <c r="N357" s="224"/>
    </row>
    <row r="358" spans="1:14" s="216" customFormat="1">
      <c r="A358" s="223"/>
      <c r="B358" s="223"/>
      <c r="C358" s="223"/>
      <c r="D358" s="223"/>
      <c r="E358" s="223"/>
      <c r="F358" s="223"/>
      <c r="G358" s="223"/>
      <c r="H358" s="223"/>
      <c r="I358" s="223"/>
      <c r="J358" s="223"/>
      <c r="K358" s="223"/>
      <c r="L358" s="223"/>
      <c r="M358" s="223"/>
      <c r="N358" s="224"/>
    </row>
    <row r="359" spans="1:14" s="216" customFormat="1">
      <c r="A359" s="223"/>
      <c r="B359" s="223"/>
      <c r="C359" s="223"/>
      <c r="D359" s="223"/>
      <c r="E359" s="223"/>
      <c r="F359" s="223"/>
      <c r="G359" s="223"/>
      <c r="H359" s="223"/>
      <c r="I359" s="223"/>
      <c r="J359" s="223"/>
      <c r="K359" s="223"/>
      <c r="L359" s="223"/>
      <c r="M359" s="223"/>
      <c r="N359" s="224"/>
    </row>
    <row r="360" spans="1:14" s="216" customFormat="1">
      <c r="A360" s="223"/>
      <c r="B360" s="223"/>
      <c r="C360" s="223"/>
      <c r="D360" s="223"/>
      <c r="E360" s="223"/>
      <c r="F360" s="223"/>
      <c r="G360" s="223"/>
      <c r="H360" s="223"/>
      <c r="I360" s="223"/>
      <c r="J360" s="223"/>
      <c r="K360" s="223"/>
      <c r="L360" s="223"/>
      <c r="M360" s="223"/>
      <c r="N360" s="224"/>
    </row>
    <row r="361" spans="1:14" s="216" customFormat="1">
      <c r="A361" s="223"/>
      <c r="B361" s="223"/>
      <c r="C361" s="223"/>
      <c r="D361" s="223"/>
      <c r="E361" s="223"/>
      <c r="F361" s="223"/>
      <c r="G361" s="223"/>
      <c r="H361" s="223"/>
      <c r="I361" s="223"/>
      <c r="J361" s="223"/>
      <c r="K361" s="223"/>
      <c r="L361" s="223"/>
      <c r="M361" s="223"/>
      <c r="N361" s="224"/>
    </row>
    <row r="362" spans="1:14" s="216" customFormat="1">
      <c r="A362" s="223"/>
      <c r="B362" s="223"/>
      <c r="C362" s="223"/>
      <c r="D362" s="223"/>
      <c r="E362" s="223"/>
      <c r="F362" s="223"/>
      <c r="G362" s="223"/>
      <c r="H362" s="223"/>
      <c r="I362" s="223"/>
      <c r="J362" s="223"/>
      <c r="K362" s="223"/>
      <c r="L362" s="223"/>
      <c r="M362" s="223"/>
      <c r="N362" s="224"/>
    </row>
    <row r="363" spans="1:14" s="216" customFormat="1">
      <c r="A363" s="223"/>
      <c r="B363" s="223"/>
      <c r="C363" s="223"/>
      <c r="D363" s="223"/>
      <c r="E363" s="223"/>
      <c r="F363" s="223"/>
      <c r="G363" s="223"/>
      <c r="H363" s="223"/>
      <c r="I363" s="223"/>
      <c r="J363" s="223"/>
      <c r="K363" s="223"/>
      <c r="L363" s="223"/>
      <c r="M363" s="223"/>
      <c r="N363" s="224"/>
    </row>
    <row r="364" spans="1:14" s="216" customFormat="1">
      <c r="A364" s="223"/>
      <c r="B364" s="223"/>
      <c r="C364" s="223"/>
      <c r="D364" s="223"/>
      <c r="E364" s="223"/>
      <c r="F364" s="223"/>
      <c r="G364" s="223"/>
      <c r="H364" s="223"/>
      <c r="I364" s="223"/>
      <c r="J364" s="223"/>
      <c r="K364" s="223"/>
      <c r="L364" s="223"/>
      <c r="M364" s="223"/>
      <c r="N364" s="224"/>
    </row>
    <row r="365" spans="1:14" s="216" customFormat="1">
      <c r="A365" s="223"/>
      <c r="B365" s="223"/>
      <c r="C365" s="223"/>
      <c r="D365" s="223"/>
      <c r="E365" s="223"/>
      <c r="F365" s="223"/>
      <c r="G365" s="223"/>
      <c r="H365" s="223"/>
      <c r="I365" s="223"/>
      <c r="J365" s="223"/>
      <c r="K365" s="223"/>
      <c r="L365" s="223"/>
      <c r="M365" s="223"/>
      <c r="N365" s="224"/>
    </row>
    <row r="366" spans="1:14" s="216" customFormat="1">
      <c r="A366" s="223"/>
      <c r="B366" s="223"/>
      <c r="C366" s="223"/>
      <c r="D366" s="223"/>
      <c r="E366" s="223"/>
      <c r="F366" s="223"/>
      <c r="G366" s="223"/>
      <c r="H366" s="223"/>
      <c r="I366" s="223"/>
      <c r="J366" s="223"/>
      <c r="K366" s="223"/>
      <c r="L366" s="223"/>
      <c r="M366" s="223"/>
      <c r="N366" s="224"/>
    </row>
    <row r="367" spans="1:14" s="216" customFormat="1">
      <c r="A367" s="223"/>
      <c r="B367" s="223"/>
      <c r="C367" s="223"/>
      <c r="D367" s="223"/>
      <c r="E367" s="223"/>
      <c r="F367" s="223"/>
      <c r="G367" s="223"/>
      <c r="H367" s="223"/>
      <c r="I367" s="223"/>
      <c r="J367" s="223"/>
      <c r="K367" s="223"/>
      <c r="L367" s="223"/>
      <c r="M367" s="223"/>
      <c r="N367" s="224"/>
    </row>
    <row r="368" spans="1:14" s="216" customFormat="1">
      <c r="A368" s="223"/>
      <c r="B368" s="223"/>
      <c r="C368" s="223"/>
      <c r="D368" s="223"/>
      <c r="E368" s="223"/>
      <c r="F368" s="223"/>
      <c r="G368" s="223"/>
      <c r="H368" s="223"/>
      <c r="I368" s="223"/>
      <c r="J368" s="223"/>
      <c r="K368" s="223"/>
      <c r="L368" s="223"/>
      <c r="M368" s="223"/>
      <c r="N368" s="224"/>
    </row>
    <row r="369" spans="1:14" s="216" customFormat="1">
      <c r="A369" s="223"/>
      <c r="B369" s="223"/>
      <c r="C369" s="223"/>
      <c r="D369" s="223"/>
      <c r="E369" s="223"/>
      <c r="F369" s="223"/>
      <c r="G369" s="223"/>
      <c r="H369" s="223"/>
      <c r="I369" s="223"/>
      <c r="J369" s="223"/>
      <c r="K369" s="223"/>
      <c r="L369" s="223"/>
      <c r="M369" s="223"/>
      <c r="N369" s="224"/>
    </row>
    <row r="370" spans="1:14" s="216" customFormat="1">
      <c r="A370" s="223"/>
      <c r="B370" s="223"/>
      <c r="C370" s="223"/>
      <c r="D370" s="223"/>
      <c r="E370" s="223"/>
      <c r="F370" s="223"/>
      <c r="G370" s="223"/>
      <c r="H370" s="223"/>
      <c r="I370" s="223"/>
      <c r="J370" s="223"/>
      <c r="K370" s="223"/>
      <c r="L370" s="223"/>
      <c r="M370" s="223"/>
      <c r="N370" s="224"/>
    </row>
    <row r="371" spans="1:14" s="216" customFormat="1">
      <c r="A371" s="223"/>
      <c r="B371" s="223"/>
      <c r="C371" s="223"/>
      <c r="D371" s="223"/>
      <c r="E371" s="223"/>
      <c r="F371" s="223"/>
      <c r="G371" s="223"/>
      <c r="H371" s="223"/>
      <c r="I371" s="223"/>
      <c r="J371" s="223"/>
      <c r="K371" s="223"/>
      <c r="L371" s="223"/>
      <c r="M371" s="223"/>
      <c r="N371" s="224"/>
    </row>
    <row r="372" spans="1:14" s="216" customFormat="1">
      <c r="A372" s="223"/>
      <c r="B372" s="223"/>
      <c r="C372" s="223"/>
      <c r="D372" s="223"/>
      <c r="E372" s="223"/>
      <c r="F372" s="223"/>
      <c r="G372" s="223"/>
      <c r="H372" s="223"/>
      <c r="I372" s="223"/>
      <c r="J372" s="223"/>
      <c r="K372" s="223"/>
      <c r="L372" s="223"/>
      <c r="M372" s="223"/>
      <c r="N372" s="224"/>
    </row>
    <row r="373" spans="1:14" s="216" customFormat="1">
      <c r="A373" s="223"/>
      <c r="B373" s="223"/>
      <c r="C373" s="223"/>
      <c r="D373" s="223"/>
      <c r="E373" s="223"/>
      <c r="F373" s="223"/>
      <c r="G373" s="223"/>
      <c r="H373" s="223"/>
      <c r="I373" s="223"/>
      <c r="J373" s="223"/>
      <c r="K373" s="223"/>
      <c r="L373" s="223"/>
      <c r="M373" s="223"/>
      <c r="N373" s="224"/>
    </row>
    <row r="374" spans="1:14" s="216" customFormat="1">
      <c r="A374" s="223"/>
      <c r="B374" s="223"/>
      <c r="C374" s="223"/>
      <c r="D374" s="223"/>
      <c r="E374" s="223"/>
      <c r="F374" s="223"/>
      <c r="G374" s="223"/>
      <c r="H374" s="223"/>
      <c r="I374" s="223"/>
      <c r="J374" s="223"/>
      <c r="K374" s="223"/>
      <c r="L374" s="223"/>
      <c r="M374" s="223"/>
      <c r="N374" s="224"/>
    </row>
    <row r="375" spans="1:14" s="216" customFormat="1">
      <c r="A375" s="223"/>
      <c r="B375" s="223"/>
      <c r="C375" s="223"/>
      <c r="D375" s="223"/>
      <c r="E375" s="223"/>
      <c r="F375" s="223"/>
      <c r="G375" s="223"/>
      <c r="H375" s="223"/>
      <c r="I375" s="223"/>
      <c r="J375" s="223"/>
      <c r="K375" s="223"/>
      <c r="L375" s="223"/>
      <c r="M375" s="223"/>
      <c r="N375" s="224"/>
    </row>
    <row r="376" spans="1:14" s="216" customFormat="1">
      <c r="A376" s="223"/>
      <c r="B376" s="223"/>
      <c r="C376" s="223"/>
      <c r="D376" s="223"/>
      <c r="E376" s="223"/>
      <c r="F376" s="223"/>
      <c r="G376" s="223"/>
      <c r="H376" s="223"/>
      <c r="I376" s="223"/>
      <c r="J376" s="223"/>
      <c r="K376" s="223"/>
      <c r="L376" s="223"/>
      <c r="M376" s="223"/>
      <c r="N376" s="224"/>
    </row>
    <row r="377" spans="1:14" s="216" customFormat="1">
      <c r="A377" s="223"/>
      <c r="B377" s="223"/>
      <c r="C377" s="223"/>
      <c r="D377" s="223"/>
      <c r="E377" s="223"/>
      <c r="F377" s="223"/>
      <c r="G377" s="223"/>
      <c r="H377" s="223"/>
      <c r="I377" s="223"/>
      <c r="J377" s="223"/>
      <c r="K377" s="223"/>
      <c r="L377" s="223"/>
      <c r="M377" s="223"/>
      <c r="N377" s="224"/>
    </row>
    <row r="378" spans="1:14" s="216" customFormat="1">
      <c r="A378" s="223"/>
      <c r="B378" s="223"/>
      <c r="C378" s="223"/>
      <c r="D378" s="223"/>
      <c r="E378" s="223"/>
      <c r="F378" s="223"/>
      <c r="G378" s="223"/>
      <c r="H378" s="223"/>
      <c r="I378" s="223"/>
      <c r="J378" s="223"/>
      <c r="K378" s="223"/>
      <c r="L378" s="223"/>
      <c r="M378" s="223"/>
      <c r="N378" s="224"/>
    </row>
    <row r="379" spans="1:14" s="216" customFormat="1">
      <c r="A379" s="223"/>
      <c r="B379" s="223"/>
      <c r="C379" s="223"/>
      <c r="D379" s="223"/>
      <c r="E379" s="223"/>
      <c r="F379" s="223"/>
      <c r="G379" s="223"/>
      <c r="H379" s="223"/>
      <c r="I379" s="223"/>
      <c r="J379" s="223"/>
      <c r="K379" s="223"/>
      <c r="L379" s="223"/>
      <c r="M379" s="223"/>
      <c r="N379" s="224"/>
    </row>
    <row r="380" spans="1:14" s="216" customFormat="1">
      <c r="A380" s="223"/>
      <c r="B380" s="223"/>
      <c r="C380" s="223"/>
      <c r="D380" s="223"/>
      <c r="E380" s="223"/>
      <c r="F380" s="223"/>
      <c r="G380" s="223"/>
      <c r="H380" s="223"/>
      <c r="I380" s="223"/>
      <c r="J380" s="223"/>
      <c r="K380" s="223"/>
      <c r="L380" s="223"/>
      <c r="M380" s="223"/>
      <c r="N380" s="224"/>
    </row>
    <row r="381" spans="1:14" s="216" customFormat="1">
      <c r="A381" s="223"/>
      <c r="B381" s="223"/>
      <c r="C381" s="223"/>
      <c r="D381" s="223"/>
      <c r="E381" s="223"/>
      <c r="F381" s="223"/>
      <c r="G381" s="223"/>
      <c r="H381" s="223"/>
      <c r="I381" s="223"/>
      <c r="J381" s="223"/>
      <c r="K381" s="223"/>
      <c r="L381" s="223"/>
      <c r="M381" s="223"/>
      <c r="N381" s="224"/>
    </row>
    <row r="382" spans="1:14" s="216" customFormat="1">
      <c r="A382" s="223"/>
      <c r="B382" s="223"/>
      <c r="C382" s="223"/>
      <c r="D382" s="223"/>
      <c r="E382" s="223"/>
      <c r="F382" s="223"/>
      <c r="G382" s="223"/>
      <c r="H382" s="223"/>
      <c r="I382" s="223"/>
      <c r="J382" s="223"/>
      <c r="K382" s="223"/>
      <c r="L382" s="223"/>
      <c r="M382" s="223"/>
      <c r="N382" s="224"/>
    </row>
    <row r="383" spans="1:14" s="216" customFormat="1">
      <c r="A383" s="223"/>
      <c r="B383" s="223"/>
      <c r="C383" s="223"/>
      <c r="D383" s="223"/>
      <c r="E383" s="223"/>
      <c r="F383" s="223"/>
      <c r="G383" s="223"/>
      <c r="H383" s="223"/>
      <c r="I383" s="223"/>
      <c r="J383" s="223"/>
      <c r="K383" s="223"/>
      <c r="L383" s="223"/>
      <c r="M383" s="223"/>
      <c r="N383" s="224"/>
    </row>
    <row r="384" spans="1:14" s="216" customFormat="1">
      <c r="A384" s="223"/>
      <c r="B384" s="223"/>
      <c r="C384" s="223"/>
      <c r="D384" s="223"/>
      <c r="E384" s="223"/>
      <c r="F384" s="223"/>
      <c r="G384" s="223"/>
      <c r="H384" s="223"/>
      <c r="I384" s="223"/>
      <c r="J384" s="223"/>
      <c r="K384" s="223"/>
      <c r="L384" s="223"/>
      <c r="M384" s="223"/>
      <c r="N384" s="224"/>
    </row>
    <row r="385" spans="1:14" s="216" customFormat="1">
      <c r="A385" s="223"/>
      <c r="B385" s="223"/>
      <c r="C385" s="223"/>
      <c r="D385" s="223"/>
      <c r="E385" s="223"/>
      <c r="F385" s="223"/>
      <c r="G385" s="223"/>
      <c r="H385" s="223"/>
      <c r="I385" s="223"/>
      <c r="J385" s="223"/>
      <c r="K385" s="223"/>
      <c r="L385" s="223"/>
      <c r="M385" s="223"/>
      <c r="N385" s="224"/>
    </row>
    <row r="386" spans="1:14" s="216" customFormat="1">
      <c r="A386" s="223"/>
      <c r="B386" s="223"/>
      <c r="C386" s="223"/>
      <c r="D386" s="223"/>
      <c r="E386" s="223"/>
      <c r="F386" s="223"/>
      <c r="G386" s="223"/>
      <c r="H386" s="223"/>
      <c r="I386" s="223"/>
      <c r="J386" s="223"/>
      <c r="K386" s="223"/>
      <c r="L386" s="223"/>
      <c r="M386" s="223"/>
      <c r="N386" s="224"/>
    </row>
    <row r="387" spans="1:14" s="216" customFormat="1">
      <c r="A387" s="223"/>
      <c r="B387" s="223"/>
      <c r="C387" s="223"/>
      <c r="D387" s="223"/>
      <c r="E387" s="223"/>
      <c r="F387" s="223"/>
      <c r="G387" s="223"/>
      <c r="H387" s="223"/>
      <c r="I387" s="223"/>
      <c r="J387" s="223"/>
      <c r="K387" s="223"/>
      <c r="L387" s="223"/>
      <c r="M387" s="223"/>
      <c r="N387" s="224"/>
    </row>
    <row r="388" spans="1:14" s="216" customFormat="1">
      <c r="A388" s="223"/>
      <c r="B388" s="223"/>
      <c r="C388" s="223"/>
      <c r="D388" s="223"/>
      <c r="E388" s="223"/>
      <c r="F388" s="223"/>
      <c r="G388" s="223"/>
      <c r="H388" s="223"/>
      <c r="I388" s="223"/>
      <c r="J388" s="223"/>
      <c r="K388" s="223"/>
      <c r="L388" s="223"/>
      <c r="M388" s="223"/>
      <c r="N388" s="224"/>
    </row>
    <row r="389" spans="1:14" s="216" customFormat="1">
      <c r="A389" s="223"/>
      <c r="B389" s="223"/>
      <c r="C389" s="223"/>
      <c r="D389" s="223"/>
      <c r="E389" s="223"/>
      <c r="F389" s="223"/>
      <c r="G389" s="223"/>
      <c r="H389" s="223"/>
      <c r="I389" s="223"/>
      <c r="J389" s="223"/>
      <c r="K389" s="223"/>
      <c r="L389" s="223"/>
      <c r="M389" s="223"/>
      <c r="N389" s="224"/>
    </row>
    <row r="390" spans="1:14" s="216" customFormat="1">
      <c r="A390" s="223"/>
      <c r="B390" s="223"/>
      <c r="C390" s="223"/>
      <c r="D390" s="223"/>
      <c r="E390" s="223"/>
      <c r="F390" s="223"/>
      <c r="G390" s="223"/>
      <c r="H390" s="223"/>
      <c r="I390" s="223"/>
      <c r="J390" s="223"/>
      <c r="K390" s="223"/>
      <c r="L390" s="223"/>
      <c r="M390" s="223"/>
      <c r="N390" s="224"/>
    </row>
    <row r="391" spans="1:14" s="216" customFormat="1">
      <c r="A391" s="223"/>
      <c r="B391" s="223"/>
      <c r="C391" s="223"/>
      <c r="D391" s="223"/>
      <c r="E391" s="223"/>
      <c r="F391" s="223"/>
      <c r="G391" s="223"/>
      <c r="H391" s="223"/>
      <c r="I391" s="223"/>
      <c r="J391" s="223"/>
      <c r="K391" s="223"/>
      <c r="L391" s="223"/>
      <c r="M391" s="223"/>
      <c r="N391" s="224"/>
    </row>
    <row r="392" spans="1:14" s="216" customFormat="1">
      <c r="A392" s="223"/>
      <c r="B392" s="223"/>
      <c r="C392" s="223"/>
      <c r="D392" s="223"/>
      <c r="E392" s="223"/>
      <c r="F392" s="223"/>
      <c r="G392" s="223"/>
      <c r="H392" s="223"/>
      <c r="I392" s="223"/>
      <c r="J392" s="223"/>
      <c r="K392" s="223"/>
      <c r="L392" s="223"/>
      <c r="M392" s="223"/>
      <c r="N392" s="224"/>
    </row>
    <row r="393" spans="1:14" s="216" customFormat="1">
      <c r="A393" s="223"/>
      <c r="B393" s="223"/>
      <c r="C393" s="223"/>
      <c r="D393" s="223"/>
      <c r="E393" s="223"/>
      <c r="F393" s="223"/>
      <c r="G393" s="223"/>
      <c r="H393" s="223"/>
      <c r="I393" s="223"/>
      <c r="J393" s="223"/>
      <c r="K393" s="223"/>
      <c r="L393" s="223"/>
      <c r="M393" s="223"/>
      <c r="N393" s="224"/>
    </row>
    <row r="394" spans="1:14" s="216" customFormat="1">
      <c r="A394" s="223"/>
      <c r="B394" s="223"/>
      <c r="C394" s="223"/>
      <c r="D394" s="223"/>
      <c r="E394" s="223"/>
      <c r="F394" s="223"/>
      <c r="G394" s="223"/>
      <c r="H394" s="223"/>
      <c r="I394" s="223"/>
      <c r="J394" s="223"/>
      <c r="K394" s="223"/>
      <c r="L394" s="223"/>
      <c r="M394" s="223"/>
      <c r="N394" s="224"/>
    </row>
    <row r="395" spans="1:14" s="216" customFormat="1">
      <c r="A395" s="223"/>
      <c r="B395" s="223"/>
      <c r="C395" s="223"/>
      <c r="D395" s="223"/>
      <c r="E395" s="223"/>
      <c r="F395" s="223"/>
      <c r="G395" s="223"/>
      <c r="H395" s="223"/>
      <c r="I395" s="223"/>
      <c r="J395" s="223"/>
      <c r="K395" s="223"/>
      <c r="L395" s="223"/>
      <c r="M395" s="223"/>
      <c r="N395" s="224"/>
    </row>
    <row r="396" spans="1:14" s="216" customFormat="1">
      <c r="A396" s="223"/>
      <c r="B396" s="223"/>
      <c r="C396" s="223"/>
      <c r="D396" s="223"/>
      <c r="E396" s="223"/>
      <c r="F396" s="223"/>
      <c r="G396" s="223"/>
      <c r="H396" s="223"/>
      <c r="I396" s="223"/>
      <c r="J396" s="223"/>
      <c r="K396" s="223"/>
      <c r="L396" s="223"/>
      <c r="M396" s="223"/>
      <c r="N396" s="224"/>
    </row>
    <row r="397" spans="1:14" s="216" customFormat="1">
      <c r="A397" s="223"/>
      <c r="B397" s="223"/>
      <c r="C397" s="223"/>
      <c r="D397" s="223"/>
      <c r="E397" s="223"/>
      <c r="F397" s="223"/>
      <c r="G397" s="223"/>
      <c r="H397" s="223"/>
      <c r="I397" s="223"/>
      <c r="J397" s="223"/>
      <c r="K397" s="223"/>
      <c r="L397" s="223"/>
      <c r="M397" s="223"/>
      <c r="N397" s="224"/>
    </row>
    <row r="398" spans="1:14" s="216" customFormat="1">
      <c r="A398" s="223"/>
      <c r="B398" s="223"/>
      <c r="C398" s="223"/>
      <c r="D398" s="223"/>
      <c r="E398" s="223"/>
      <c r="F398" s="223"/>
      <c r="G398" s="223"/>
      <c r="H398" s="223"/>
      <c r="I398" s="223"/>
      <c r="J398" s="223"/>
      <c r="K398" s="223"/>
      <c r="L398" s="223"/>
      <c r="M398" s="223"/>
      <c r="N398" s="224"/>
    </row>
    <row r="399" spans="1:14" s="216" customFormat="1">
      <c r="A399" s="223"/>
      <c r="B399" s="223"/>
      <c r="C399" s="223"/>
      <c r="D399" s="223"/>
      <c r="E399" s="223"/>
      <c r="F399" s="223"/>
      <c r="G399" s="223"/>
      <c r="H399" s="223"/>
      <c r="I399" s="223"/>
      <c r="J399" s="223"/>
      <c r="K399" s="223"/>
      <c r="L399" s="223"/>
      <c r="M399" s="223"/>
      <c r="N399" s="224"/>
    </row>
    <row r="400" spans="1:14" s="216" customFormat="1">
      <c r="A400" s="223"/>
      <c r="B400" s="223"/>
      <c r="C400" s="223"/>
      <c r="D400" s="223"/>
      <c r="E400" s="223"/>
      <c r="F400" s="223"/>
      <c r="G400" s="223"/>
      <c r="H400" s="223"/>
      <c r="I400" s="223"/>
      <c r="J400" s="223"/>
      <c r="K400" s="223"/>
      <c r="L400" s="223"/>
      <c r="M400" s="223"/>
      <c r="N400" s="224"/>
    </row>
    <row r="401" spans="1:14" s="216" customFormat="1">
      <c r="A401" s="223"/>
      <c r="B401" s="223"/>
      <c r="C401" s="223"/>
      <c r="D401" s="223"/>
      <c r="E401" s="223"/>
      <c r="F401" s="223"/>
      <c r="G401" s="223"/>
      <c r="H401" s="223"/>
      <c r="I401" s="223"/>
      <c r="J401" s="223"/>
      <c r="K401" s="223"/>
      <c r="L401" s="223"/>
      <c r="M401" s="223"/>
      <c r="N401" s="224"/>
    </row>
    <row r="402" spans="1:14" s="216" customFormat="1">
      <c r="A402" s="223"/>
      <c r="B402" s="223"/>
      <c r="C402" s="223"/>
      <c r="D402" s="223"/>
      <c r="E402" s="223"/>
      <c r="F402" s="223"/>
      <c r="G402" s="223"/>
      <c r="H402" s="223"/>
      <c r="I402" s="223"/>
      <c r="J402" s="223"/>
      <c r="K402" s="223"/>
      <c r="L402" s="223"/>
      <c r="M402" s="223"/>
      <c r="N402" s="224"/>
    </row>
    <row r="403" spans="1:14" s="216" customFormat="1">
      <c r="A403" s="223"/>
      <c r="B403" s="223"/>
      <c r="C403" s="223"/>
      <c r="D403" s="223"/>
      <c r="E403" s="223"/>
      <c r="F403" s="223"/>
      <c r="G403" s="223"/>
      <c r="H403" s="223"/>
      <c r="I403" s="223"/>
      <c r="J403" s="223"/>
      <c r="K403" s="223"/>
      <c r="L403" s="223"/>
      <c r="M403" s="223"/>
      <c r="N403" s="224"/>
    </row>
    <row r="404" spans="1:14" s="216" customFormat="1">
      <c r="A404" s="223"/>
      <c r="B404" s="223"/>
      <c r="C404" s="223"/>
      <c r="D404" s="223"/>
      <c r="E404" s="223"/>
      <c r="F404" s="223"/>
      <c r="G404" s="223"/>
      <c r="H404" s="223"/>
      <c r="I404" s="223"/>
      <c r="J404" s="223"/>
      <c r="K404" s="223"/>
      <c r="L404" s="223"/>
      <c r="M404" s="223"/>
      <c r="N404" s="224"/>
    </row>
    <row r="405" spans="1:14" s="216" customFormat="1">
      <c r="A405" s="223"/>
      <c r="B405" s="223"/>
      <c r="C405" s="223"/>
      <c r="D405" s="223"/>
      <c r="E405" s="223"/>
      <c r="F405" s="223"/>
      <c r="G405" s="223"/>
      <c r="H405" s="223"/>
      <c r="I405" s="223"/>
      <c r="J405" s="223"/>
      <c r="K405" s="223"/>
      <c r="L405" s="223"/>
      <c r="M405" s="223"/>
      <c r="N405" s="224"/>
    </row>
    <row r="406" spans="1:14" s="216" customFormat="1">
      <c r="A406" s="223"/>
      <c r="B406" s="223"/>
      <c r="C406" s="223"/>
      <c r="D406" s="223"/>
      <c r="E406" s="223"/>
      <c r="F406" s="223"/>
      <c r="G406" s="223"/>
      <c r="H406" s="223"/>
      <c r="I406" s="223"/>
      <c r="J406" s="223"/>
      <c r="K406" s="223"/>
      <c r="L406" s="223"/>
      <c r="M406" s="223"/>
      <c r="N406" s="224"/>
    </row>
    <row r="407" spans="1:14" s="216" customFormat="1">
      <c r="A407" s="223"/>
      <c r="B407" s="223"/>
      <c r="C407" s="223"/>
      <c r="D407" s="223"/>
      <c r="E407" s="223"/>
      <c r="F407" s="223"/>
      <c r="G407" s="223"/>
      <c r="H407" s="223"/>
      <c r="I407" s="223"/>
      <c r="J407" s="223"/>
      <c r="K407" s="223"/>
      <c r="L407" s="223"/>
      <c r="M407" s="223"/>
      <c r="N407" s="224"/>
    </row>
    <row r="408" spans="1:14" s="216" customFormat="1">
      <c r="A408" s="223"/>
      <c r="B408" s="223"/>
      <c r="C408" s="223"/>
      <c r="D408" s="223"/>
      <c r="E408" s="223"/>
      <c r="F408" s="223"/>
      <c r="G408" s="223"/>
      <c r="H408" s="223"/>
      <c r="I408" s="223"/>
      <c r="J408" s="223"/>
      <c r="K408" s="223"/>
      <c r="L408" s="223"/>
      <c r="M408" s="223"/>
      <c r="N408" s="224"/>
    </row>
    <row r="409" spans="1:14" s="216" customFormat="1">
      <c r="A409" s="223"/>
      <c r="B409" s="223"/>
      <c r="C409" s="223"/>
      <c r="D409" s="223"/>
      <c r="E409" s="223"/>
      <c r="F409" s="223"/>
      <c r="G409" s="223"/>
      <c r="H409" s="223"/>
      <c r="I409" s="223"/>
      <c r="J409" s="223"/>
      <c r="K409" s="223"/>
      <c r="L409" s="223"/>
      <c r="M409" s="223"/>
      <c r="N409" s="224"/>
    </row>
    <row r="410" spans="1:14" s="216" customFormat="1">
      <c r="A410" s="223"/>
      <c r="B410" s="223"/>
      <c r="C410" s="223"/>
      <c r="D410" s="223"/>
      <c r="E410" s="223"/>
      <c r="F410" s="223"/>
      <c r="G410" s="223"/>
      <c r="H410" s="223"/>
      <c r="I410" s="223"/>
      <c r="J410" s="223"/>
      <c r="K410" s="223"/>
      <c r="L410" s="223"/>
      <c r="M410" s="223"/>
      <c r="N410" s="224"/>
    </row>
    <row r="411" spans="1:14" s="216" customFormat="1">
      <c r="A411" s="223"/>
      <c r="B411" s="223"/>
      <c r="C411" s="223"/>
      <c r="D411" s="223"/>
      <c r="E411" s="223"/>
      <c r="F411" s="223"/>
      <c r="G411" s="223"/>
      <c r="H411" s="223"/>
      <c r="I411" s="223"/>
      <c r="J411" s="223"/>
      <c r="K411" s="223"/>
      <c r="L411" s="223"/>
      <c r="M411" s="223"/>
      <c r="N411" s="224"/>
    </row>
    <row r="412" spans="1:14" s="216" customFormat="1">
      <c r="A412" s="223"/>
      <c r="B412" s="223"/>
      <c r="C412" s="223"/>
      <c r="D412" s="223"/>
      <c r="E412" s="223"/>
      <c r="F412" s="223"/>
      <c r="G412" s="223"/>
      <c r="H412" s="223"/>
      <c r="I412" s="223"/>
      <c r="J412" s="223"/>
      <c r="K412" s="223"/>
      <c r="L412" s="223"/>
      <c r="M412" s="223"/>
      <c r="N412" s="224"/>
    </row>
    <row r="413" spans="1:14" s="216" customFormat="1">
      <c r="A413" s="223"/>
      <c r="B413" s="223"/>
      <c r="C413" s="223"/>
      <c r="D413" s="223"/>
      <c r="E413" s="223"/>
      <c r="F413" s="223"/>
      <c r="G413" s="223"/>
      <c r="H413" s="223"/>
      <c r="I413" s="223"/>
      <c r="J413" s="223"/>
      <c r="K413" s="223"/>
      <c r="L413" s="223"/>
      <c r="M413" s="223"/>
      <c r="N413" s="224"/>
    </row>
    <row r="414" spans="1:14" s="216" customFormat="1">
      <c r="A414" s="223"/>
      <c r="B414" s="223"/>
      <c r="C414" s="223"/>
      <c r="D414" s="223"/>
      <c r="E414" s="223"/>
      <c r="F414" s="223"/>
      <c r="G414" s="223"/>
      <c r="H414" s="223"/>
      <c r="I414" s="223"/>
      <c r="J414" s="223"/>
      <c r="K414" s="223"/>
      <c r="L414" s="223"/>
      <c r="M414" s="223"/>
      <c r="N414" s="224"/>
    </row>
    <row r="415" spans="1:14" s="216" customFormat="1">
      <c r="A415" s="223"/>
      <c r="B415" s="223"/>
      <c r="C415" s="223"/>
      <c r="D415" s="223"/>
      <c r="E415" s="223"/>
      <c r="F415" s="223"/>
      <c r="G415" s="223"/>
      <c r="H415" s="223"/>
      <c r="I415" s="223"/>
      <c r="J415" s="223"/>
      <c r="K415" s="223"/>
      <c r="L415" s="223"/>
      <c r="M415" s="223"/>
      <c r="N415" s="224"/>
    </row>
    <row r="416" spans="1:14" s="216" customFormat="1">
      <c r="A416" s="223"/>
      <c r="B416" s="223"/>
      <c r="C416" s="223"/>
      <c r="D416" s="223"/>
      <c r="E416" s="223"/>
      <c r="F416" s="223"/>
      <c r="G416" s="223"/>
      <c r="H416" s="223"/>
      <c r="I416" s="223"/>
      <c r="J416" s="223"/>
      <c r="K416" s="223"/>
      <c r="L416" s="223"/>
      <c r="M416" s="223"/>
      <c r="N416" s="224"/>
    </row>
    <row r="417" spans="1:14" s="216" customFormat="1">
      <c r="A417" s="223"/>
      <c r="B417" s="223"/>
      <c r="C417" s="223"/>
      <c r="D417" s="223"/>
      <c r="E417" s="223"/>
      <c r="F417" s="223"/>
      <c r="G417" s="223"/>
      <c r="H417" s="223"/>
      <c r="I417" s="223"/>
      <c r="J417" s="223"/>
      <c r="K417" s="223"/>
      <c r="L417" s="223"/>
      <c r="M417" s="223"/>
      <c r="N417" s="224"/>
    </row>
    <row r="418" spans="1:14" s="216" customFormat="1">
      <c r="A418" s="223"/>
      <c r="B418" s="223"/>
      <c r="C418" s="223"/>
      <c r="D418" s="223"/>
      <c r="E418" s="223"/>
      <c r="F418" s="223"/>
      <c r="G418" s="223"/>
      <c r="H418" s="223"/>
      <c r="I418" s="223"/>
      <c r="J418" s="223"/>
      <c r="K418" s="223"/>
      <c r="L418" s="223"/>
      <c r="M418" s="223"/>
      <c r="N418" s="224"/>
    </row>
    <row r="419" spans="1:14" s="216" customFormat="1">
      <c r="A419" s="223"/>
      <c r="B419" s="223"/>
      <c r="C419" s="223"/>
      <c r="D419" s="223"/>
      <c r="E419" s="223"/>
      <c r="F419" s="223"/>
      <c r="G419" s="223"/>
      <c r="H419" s="223"/>
      <c r="I419" s="223"/>
      <c r="J419" s="223"/>
      <c r="K419" s="223"/>
      <c r="L419" s="223"/>
      <c r="M419" s="223"/>
      <c r="N419" s="224"/>
    </row>
    <row r="420" spans="1:14" s="216" customFormat="1">
      <c r="A420" s="223"/>
      <c r="B420" s="223"/>
      <c r="C420" s="223"/>
      <c r="D420" s="223"/>
      <c r="E420" s="223"/>
      <c r="F420" s="223"/>
      <c r="G420" s="223"/>
      <c r="H420" s="223"/>
      <c r="I420" s="223"/>
      <c r="J420" s="223"/>
      <c r="K420" s="223"/>
      <c r="L420" s="223"/>
      <c r="M420" s="223"/>
      <c r="N420" s="224"/>
    </row>
    <row r="421" spans="1:14" s="216" customFormat="1">
      <c r="A421" s="223"/>
      <c r="B421" s="223"/>
      <c r="C421" s="223"/>
      <c r="D421" s="223"/>
      <c r="E421" s="223"/>
      <c r="F421" s="223"/>
      <c r="G421" s="223"/>
      <c r="H421" s="223"/>
      <c r="I421" s="223"/>
      <c r="J421" s="223"/>
      <c r="K421" s="223"/>
      <c r="L421" s="223"/>
      <c r="M421" s="223"/>
      <c r="N421" s="224"/>
    </row>
    <row r="422" spans="1:14" s="216" customFormat="1">
      <c r="A422" s="223"/>
      <c r="B422" s="223"/>
      <c r="C422" s="223"/>
      <c r="D422" s="223"/>
      <c r="E422" s="223"/>
      <c r="F422" s="223"/>
      <c r="G422" s="223"/>
      <c r="H422" s="223"/>
      <c r="I422" s="223"/>
      <c r="J422" s="223"/>
      <c r="K422" s="223"/>
      <c r="L422" s="223"/>
      <c r="M422" s="223"/>
      <c r="N422" s="224"/>
    </row>
    <row r="423" spans="1:14" s="216" customFormat="1">
      <c r="A423" s="223"/>
      <c r="B423" s="223"/>
      <c r="C423" s="223"/>
      <c r="D423" s="223"/>
      <c r="E423" s="223"/>
      <c r="F423" s="223"/>
      <c r="G423" s="223"/>
      <c r="H423" s="223"/>
      <c r="I423" s="223"/>
      <c r="J423" s="223"/>
      <c r="K423" s="223"/>
      <c r="L423" s="223"/>
      <c r="M423" s="223"/>
      <c r="N423" s="224"/>
    </row>
    <row r="424" spans="1:14" s="216" customFormat="1">
      <c r="A424" s="223"/>
      <c r="B424" s="223"/>
      <c r="C424" s="223"/>
      <c r="D424" s="223"/>
      <c r="E424" s="223"/>
      <c r="F424" s="223"/>
      <c r="G424" s="223"/>
      <c r="H424" s="223"/>
      <c r="I424" s="223"/>
      <c r="J424" s="223"/>
      <c r="K424" s="223"/>
      <c r="L424" s="223"/>
      <c r="M424" s="223"/>
      <c r="N424" s="224"/>
    </row>
    <row r="425" spans="1:14" s="216" customFormat="1">
      <c r="A425" s="223"/>
      <c r="B425" s="223"/>
      <c r="C425" s="223"/>
      <c r="D425" s="223"/>
      <c r="E425" s="223"/>
      <c r="F425" s="223"/>
      <c r="G425" s="223"/>
      <c r="H425" s="223"/>
      <c r="I425" s="223"/>
      <c r="J425" s="223"/>
      <c r="K425" s="223"/>
      <c r="L425" s="223"/>
      <c r="M425" s="223"/>
      <c r="N425" s="224"/>
    </row>
    <row r="426" spans="1:14" s="216" customFormat="1">
      <c r="A426" s="223"/>
      <c r="B426" s="223"/>
      <c r="C426" s="223"/>
      <c r="D426" s="223"/>
      <c r="E426" s="223"/>
      <c r="F426" s="223"/>
      <c r="G426" s="223"/>
      <c r="H426" s="223"/>
      <c r="I426" s="223"/>
      <c r="J426" s="223"/>
      <c r="K426" s="223"/>
      <c r="L426" s="223"/>
      <c r="M426" s="223"/>
      <c r="N426" s="224"/>
    </row>
    <row r="427" spans="1:14" s="216" customFormat="1">
      <c r="A427" s="223"/>
      <c r="B427" s="223"/>
      <c r="C427" s="223"/>
      <c r="D427" s="223"/>
      <c r="E427" s="223"/>
      <c r="F427" s="223"/>
      <c r="G427" s="223"/>
      <c r="H427" s="223"/>
      <c r="I427" s="223"/>
      <c r="J427" s="223"/>
      <c r="K427" s="223"/>
      <c r="L427" s="223"/>
      <c r="M427" s="223"/>
      <c r="N427" s="224"/>
    </row>
    <row r="428" spans="1:14" s="216" customFormat="1">
      <c r="A428" s="223"/>
      <c r="B428" s="223"/>
      <c r="C428" s="223"/>
      <c r="D428" s="223"/>
      <c r="E428" s="223"/>
      <c r="F428" s="223"/>
      <c r="G428" s="223"/>
      <c r="H428" s="223"/>
      <c r="I428" s="223"/>
      <c r="J428" s="223"/>
      <c r="K428" s="223"/>
      <c r="L428" s="223"/>
      <c r="M428" s="223"/>
      <c r="N428" s="224"/>
    </row>
    <row r="429" spans="1:14" s="216" customFormat="1">
      <c r="A429" s="223"/>
      <c r="B429" s="223"/>
      <c r="C429" s="223"/>
      <c r="D429" s="223"/>
      <c r="E429" s="223"/>
      <c r="F429" s="223"/>
      <c r="G429" s="223"/>
      <c r="H429" s="223"/>
      <c r="I429" s="223"/>
      <c r="J429" s="223"/>
      <c r="K429" s="223"/>
      <c r="L429" s="223"/>
      <c r="M429" s="223"/>
      <c r="N429" s="224"/>
    </row>
    <row r="430" spans="1:14" s="216" customFormat="1">
      <c r="A430" s="223"/>
      <c r="B430" s="223"/>
      <c r="C430" s="223"/>
      <c r="D430" s="223"/>
      <c r="E430" s="223"/>
      <c r="F430" s="223"/>
      <c r="G430" s="223"/>
      <c r="H430" s="223"/>
      <c r="I430" s="223"/>
      <c r="J430" s="223"/>
      <c r="K430" s="223"/>
      <c r="L430" s="223"/>
      <c r="M430" s="223"/>
      <c r="N430" s="224"/>
    </row>
    <row r="431" spans="1:14" s="216" customFormat="1">
      <c r="A431" s="223"/>
      <c r="B431" s="223"/>
      <c r="C431" s="223"/>
      <c r="D431" s="223"/>
      <c r="E431" s="223"/>
      <c r="F431" s="223"/>
      <c r="G431" s="223"/>
      <c r="H431" s="223"/>
      <c r="I431" s="223"/>
      <c r="J431" s="223"/>
      <c r="K431" s="223"/>
      <c r="L431" s="223"/>
      <c r="M431" s="223"/>
      <c r="N431" s="224"/>
    </row>
    <row r="432" spans="1:14" s="216" customFormat="1">
      <c r="A432" s="223"/>
      <c r="B432" s="223"/>
      <c r="C432" s="223"/>
      <c r="D432" s="223"/>
      <c r="E432" s="223"/>
      <c r="F432" s="223"/>
      <c r="G432" s="223"/>
      <c r="H432" s="223"/>
      <c r="I432" s="223"/>
      <c r="J432" s="223"/>
      <c r="K432" s="223"/>
      <c r="L432" s="223"/>
      <c r="M432" s="223"/>
      <c r="N432" s="224"/>
    </row>
    <row r="433" spans="1:14" s="216" customFormat="1">
      <c r="A433" s="223"/>
      <c r="B433" s="223"/>
      <c r="C433" s="223"/>
      <c r="D433" s="223"/>
      <c r="E433" s="223"/>
      <c r="F433" s="223"/>
      <c r="G433" s="223"/>
      <c r="H433" s="223"/>
      <c r="I433" s="223"/>
      <c r="J433" s="223"/>
      <c r="K433" s="223"/>
      <c r="L433" s="223"/>
      <c r="M433" s="223"/>
      <c r="N433" s="224"/>
    </row>
    <row r="434" spans="1:14" s="216" customFormat="1">
      <c r="A434" s="223"/>
      <c r="B434" s="223"/>
      <c r="C434" s="223"/>
      <c r="D434" s="223"/>
      <c r="E434" s="223"/>
      <c r="F434" s="223"/>
      <c r="G434" s="223"/>
      <c r="H434" s="223"/>
      <c r="I434" s="223"/>
      <c r="J434" s="223"/>
      <c r="K434" s="223"/>
      <c r="L434" s="223"/>
      <c r="M434" s="223"/>
      <c r="N434" s="224"/>
    </row>
    <row r="435" spans="1:14" s="216" customFormat="1">
      <c r="A435" s="223"/>
      <c r="B435" s="223"/>
      <c r="C435" s="223"/>
      <c r="D435" s="223"/>
      <c r="E435" s="223"/>
      <c r="F435" s="223"/>
      <c r="G435" s="223"/>
      <c r="H435" s="223"/>
      <c r="I435" s="223"/>
      <c r="J435" s="223"/>
      <c r="K435" s="223"/>
      <c r="L435" s="223"/>
      <c r="M435" s="223"/>
      <c r="N435" s="224"/>
    </row>
    <row r="436" spans="1:14" s="216" customFormat="1">
      <c r="A436" s="223"/>
      <c r="B436" s="223"/>
      <c r="C436" s="223"/>
      <c r="D436" s="223"/>
      <c r="E436" s="223"/>
      <c r="F436" s="223"/>
      <c r="G436" s="223"/>
      <c r="H436" s="223"/>
      <c r="I436" s="223"/>
      <c r="J436" s="223"/>
      <c r="K436" s="223"/>
      <c r="L436" s="223"/>
      <c r="M436" s="223"/>
      <c r="N436" s="224"/>
    </row>
    <row r="437" spans="1:14" s="216" customFormat="1">
      <c r="A437" s="223"/>
      <c r="B437" s="223"/>
      <c r="C437" s="223"/>
      <c r="D437" s="223"/>
      <c r="E437" s="223"/>
      <c r="F437" s="223"/>
      <c r="G437" s="223"/>
      <c r="H437" s="223"/>
      <c r="I437" s="223"/>
      <c r="J437" s="223"/>
      <c r="K437" s="223"/>
      <c r="L437" s="223"/>
      <c r="M437" s="223"/>
      <c r="N437" s="224"/>
    </row>
    <row r="438" spans="1:14" s="216" customFormat="1">
      <c r="A438" s="223"/>
      <c r="B438" s="223"/>
      <c r="C438" s="223"/>
      <c r="D438" s="223"/>
      <c r="E438" s="223"/>
      <c r="F438" s="223"/>
      <c r="G438" s="223"/>
      <c r="H438" s="223"/>
      <c r="I438" s="223"/>
      <c r="J438" s="223"/>
      <c r="K438" s="223"/>
      <c r="L438" s="223"/>
      <c r="M438" s="223"/>
      <c r="N438" s="224"/>
    </row>
    <row r="439" spans="1:14" s="216" customFormat="1">
      <c r="A439" s="223"/>
      <c r="B439" s="223"/>
      <c r="C439" s="223"/>
      <c r="D439" s="223"/>
      <c r="E439" s="223"/>
      <c r="F439" s="223"/>
      <c r="G439" s="223"/>
      <c r="H439" s="223"/>
      <c r="I439" s="223"/>
      <c r="J439" s="223"/>
      <c r="K439" s="223"/>
      <c r="L439" s="223"/>
      <c r="M439" s="223"/>
      <c r="N439" s="224"/>
    </row>
    <row r="440" spans="1:14" s="216" customFormat="1">
      <c r="A440" s="223"/>
      <c r="B440" s="223"/>
      <c r="C440" s="223"/>
      <c r="D440" s="223"/>
      <c r="E440" s="223"/>
      <c r="F440" s="223"/>
      <c r="G440" s="223"/>
      <c r="H440" s="223"/>
      <c r="I440" s="223"/>
      <c r="J440" s="223"/>
      <c r="K440" s="223"/>
      <c r="L440" s="223"/>
      <c r="M440" s="223"/>
      <c r="N440" s="224"/>
    </row>
    <row r="441" spans="1:14" s="216" customFormat="1">
      <c r="A441" s="223"/>
      <c r="B441" s="223"/>
      <c r="C441" s="223"/>
      <c r="D441" s="223"/>
      <c r="E441" s="223"/>
      <c r="F441" s="223"/>
      <c r="G441" s="223"/>
      <c r="H441" s="223"/>
      <c r="I441" s="223"/>
      <c r="J441" s="223"/>
      <c r="K441" s="223"/>
      <c r="L441" s="223"/>
      <c r="M441" s="223"/>
      <c r="N441" s="224"/>
    </row>
    <row r="442" spans="1:14" s="216" customFormat="1">
      <c r="A442" s="223"/>
      <c r="B442" s="223"/>
      <c r="C442" s="223"/>
      <c r="D442" s="223"/>
      <c r="E442" s="223"/>
      <c r="F442" s="223"/>
      <c r="G442" s="223"/>
      <c r="H442" s="223"/>
      <c r="I442" s="223"/>
      <c r="J442" s="223"/>
      <c r="K442" s="223"/>
      <c r="L442" s="223"/>
      <c r="M442" s="223"/>
      <c r="N442" s="224"/>
    </row>
    <row r="443" spans="1:14" s="216" customFormat="1">
      <c r="A443" s="223"/>
      <c r="B443" s="223"/>
      <c r="C443" s="223"/>
      <c r="D443" s="223"/>
      <c r="E443" s="223"/>
      <c r="F443" s="223"/>
      <c r="G443" s="223"/>
      <c r="H443" s="223"/>
      <c r="I443" s="223"/>
      <c r="J443" s="223"/>
      <c r="K443" s="223"/>
      <c r="L443" s="223"/>
      <c r="M443" s="223"/>
      <c r="N443" s="224"/>
    </row>
    <row r="444" spans="1:14" s="216" customFormat="1">
      <c r="A444" s="223"/>
      <c r="B444" s="223"/>
      <c r="C444" s="223"/>
      <c r="D444" s="223"/>
      <c r="E444" s="223"/>
      <c r="F444" s="223"/>
      <c r="G444" s="223"/>
      <c r="H444" s="223"/>
      <c r="I444" s="223"/>
      <c r="J444" s="223"/>
      <c r="K444" s="223"/>
      <c r="L444" s="223"/>
      <c r="M444" s="223"/>
      <c r="N444" s="224"/>
    </row>
    <row r="445" spans="1:14" s="216" customFormat="1">
      <c r="A445" s="223"/>
      <c r="B445" s="223"/>
      <c r="C445" s="223"/>
      <c r="D445" s="223"/>
      <c r="E445" s="223"/>
      <c r="F445" s="223"/>
      <c r="G445" s="223"/>
      <c r="H445" s="223"/>
      <c r="I445" s="223"/>
      <c r="J445" s="223"/>
      <c r="K445" s="223"/>
      <c r="L445" s="223"/>
      <c r="M445" s="223"/>
      <c r="N445" s="224"/>
    </row>
    <row r="446" spans="1:14" s="216" customFormat="1">
      <c r="A446" s="223"/>
      <c r="B446" s="223"/>
      <c r="C446" s="223"/>
      <c r="D446" s="223"/>
      <c r="E446" s="223"/>
      <c r="F446" s="223"/>
      <c r="G446" s="223"/>
      <c r="H446" s="223"/>
      <c r="I446" s="223"/>
      <c r="J446" s="223"/>
      <c r="K446" s="223"/>
      <c r="L446" s="223"/>
      <c r="M446" s="223"/>
      <c r="N446" s="224"/>
    </row>
    <row r="447" spans="1:14" s="216" customFormat="1">
      <c r="A447" s="223"/>
      <c r="B447" s="223"/>
      <c r="C447" s="223"/>
      <c r="D447" s="223"/>
      <c r="E447" s="223"/>
      <c r="F447" s="223"/>
      <c r="G447" s="223"/>
      <c r="H447" s="223"/>
      <c r="I447" s="223"/>
      <c r="J447" s="223"/>
      <c r="K447" s="223"/>
      <c r="L447" s="223"/>
      <c r="M447" s="223"/>
      <c r="N447" s="224"/>
    </row>
    <row r="448" spans="1:14" s="216" customFormat="1">
      <c r="A448" s="223"/>
      <c r="B448" s="223"/>
      <c r="C448" s="223"/>
      <c r="D448" s="223"/>
      <c r="E448" s="223"/>
      <c r="F448" s="223"/>
      <c r="G448" s="223"/>
      <c r="H448" s="223"/>
      <c r="I448" s="223"/>
      <c r="J448" s="223"/>
      <c r="K448" s="223"/>
      <c r="L448" s="223"/>
      <c r="M448" s="223"/>
      <c r="N448" s="224"/>
    </row>
    <row r="449" spans="1:14" s="216" customFormat="1">
      <c r="A449" s="223"/>
      <c r="B449" s="223"/>
      <c r="C449" s="223"/>
      <c r="D449" s="223"/>
      <c r="E449" s="223"/>
      <c r="F449" s="223"/>
      <c r="G449" s="223"/>
      <c r="H449" s="223"/>
      <c r="I449" s="223"/>
      <c r="J449" s="223"/>
      <c r="K449" s="223"/>
      <c r="L449" s="223"/>
      <c r="M449" s="223"/>
      <c r="N449" s="224"/>
    </row>
    <row r="450" spans="1:14" s="216" customFormat="1">
      <c r="A450" s="223"/>
      <c r="B450" s="223"/>
      <c r="C450" s="223"/>
      <c r="D450" s="223"/>
      <c r="E450" s="223"/>
      <c r="F450" s="223"/>
      <c r="G450" s="223"/>
      <c r="H450" s="223"/>
      <c r="I450" s="223"/>
      <c r="J450" s="223"/>
      <c r="K450" s="223"/>
      <c r="L450" s="223"/>
      <c r="M450" s="223"/>
      <c r="N450" s="224"/>
    </row>
    <row r="451" spans="1:14" s="216" customFormat="1">
      <c r="A451" s="223"/>
      <c r="B451" s="223"/>
      <c r="C451" s="223"/>
      <c r="D451" s="223"/>
      <c r="E451" s="223"/>
      <c r="F451" s="223"/>
      <c r="G451" s="223"/>
      <c r="H451" s="223"/>
      <c r="I451" s="223"/>
      <c r="J451" s="223"/>
      <c r="K451" s="223"/>
      <c r="L451" s="223"/>
      <c r="M451" s="223"/>
      <c r="N451" s="224"/>
    </row>
    <row r="452" spans="1:14" s="216" customFormat="1">
      <c r="A452" s="223"/>
      <c r="B452" s="223"/>
      <c r="C452" s="223"/>
      <c r="D452" s="223"/>
      <c r="E452" s="223"/>
      <c r="F452" s="223"/>
      <c r="G452" s="223"/>
      <c r="H452" s="223"/>
      <c r="I452" s="223"/>
      <c r="J452" s="223"/>
      <c r="K452" s="223"/>
      <c r="L452" s="223"/>
      <c r="M452" s="223"/>
      <c r="N452" s="224"/>
    </row>
    <row r="453" spans="1:14" s="216" customFormat="1">
      <c r="A453" s="223"/>
      <c r="B453" s="223"/>
      <c r="C453" s="223"/>
      <c r="D453" s="223"/>
      <c r="E453" s="223"/>
      <c r="F453" s="223"/>
      <c r="G453" s="223"/>
      <c r="H453" s="223"/>
      <c r="I453" s="223"/>
      <c r="J453" s="223"/>
      <c r="K453" s="223"/>
      <c r="L453" s="223"/>
      <c r="M453" s="223"/>
      <c r="N453" s="224"/>
    </row>
    <row r="454" spans="1:14" s="216" customFormat="1">
      <c r="A454" s="223"/>
      <c r="B454" s="223"/>
      <c r="C454" s="223"/>
      <c r="D454" s="223"/>
      <c r="E454" s="223"/>
      <c r="F454" s="223"/>
      <c r="G454" s="223"/>
      <c r="H454" s="223"/>
      <c r="I454" s="223"/>
      <c r="J454" s="223"/>
      <c r="K454" s="223"/>
      <c r="L454" s="223"/>
      <c r="M454" s="223"/>
      <c r="N454" s="224"/>
    </row>
    <row r="455" spans="1:14" s="216" customFormat="1">
      <c r="A455" s="223"/>
      <c r="B455" s="223"/>
      <c r="C455" s="223"/>
      <c r="D455" s="223"/>
      <c r="E455" s="223"/>
      <c r="F455" s="223"/>
      <c r="G455" s="223"/>
      <c r="H455" s="223"/>
      <c r="I455" s="223"/>
      <c r="J455" s="223"/>
      <c r="K455" s="223"/>
      <c r="L455" s="223"/>
      <c r="M455" s="223"/>
      <c r="N455" s="224"/>
    </row>
    <row r="456" spans="1:14" s="216" customFormat="1">
      <c r="A456" s="223"/>
      <c r="B456" s="223"/>
      <c r="C456" s="223"/>
      <c r="D456" s="223"/>
      <c r="E456" s="223"/>
      <c r="F456" s="223"/>
      <c r="G456" s="223"/>
      <c r="H456" s="223"/>
      <c r="I456" s="223"/>
      <c r="J456" s="223"/>
      <c r="K456" s="223"/>
      <c r="L456" s="223"/>
      <c r="M456" s="223"/>
      <c r="N456" s="224"/>
    </row>
    <row r="457" spans="1:14" s="216" customFormat="1">
      <c r="A457" s="223"/>
      <c r="B457" s="223"/>
      <c r="C457" s="223"/>
      <c r="D457" s="223"/>
      <c r="E457" s="223"/>
      <c r="F457" s="223"/>
      <c r="G457" s="223"/>
      <c r="H457" s="223"/>
      <c r="I457" s="223"/>
      <c r="J457" s="223"/>
      <c r="K457" s="223"/>
      <c r="L457" s="223"/>
      <c r="M457" s="223"/>
      <c r="N457" s="224"/>
    </row>
    <row r="458" spans="1:14" s="216" customFormat="1">
      <c r="A458" s="223"/>
      <c r="B458" s="223"/>
      <c r="C458" s="223"/>
      <c r="D458" s="223"/>
      <c r="E458" s="223"/>
      <c r="F458" s="223"/>
      <c r="G458" s="223"/>
      <c r="H458" s="223"/>
      <c r="I458" s="223"/>
      <c r="J458" s="223"/>
      <c r="K458" s="223"/>
      <c r="L458" s="223"/>
      <c r="M458" s="223"/>
      <c r="N458" s="224"/>
    </row>
    <row r="459" spans="1:14" s="216" customFormat="1">
      <c r="A459" s="223"/>
      <c r="B459" s="223"/>
      <c r="C459" s="223"/>
      <c r="D459" s="223"/>
      <c r="E459" s="223"/>
      <c r="F459" s="223"/>
      <c r="G459" s="223"/>
      <c r="H459" s="223"/>
      <c r="I459" s="223"/>
      <c r="J459" s="223"/>
      <c r="K459" s="223"/>
      <c r="L459" s="223"/>
      <c r="M459" s="223"/>
      <c r="N459" s="224"/>
    </row>
    <row r="460" spans="1:14" s="216" customFormat="1">
      <c r="A460" s="223"/>
      <c r="B460" s="223"/>
      <c r="C460" s="223"/>
      <c r="D460" s="223"/>
      <c r="E460" s="223"/>
      <c r="F460" s="223"/>
      <c r="G460" s="223"/>
      <c r="H460" s="223"/>
      <c r="I460" s="223"/>
      <c r="J460" s="223"/>
      <c r="K460" s="223"/>
      <c r="L460" s="223"/>
      <c r="M460" s="223"/>
      <c r="N460" s="224"/>
    </row>
    <row r="461" spans="1:14" s="216" customFormat="1">
      <c r="A461" s="223"/>
      <c r="B461" s="223"/>
      <c r="C461" s="223"/>
      <c r="D461" s="223"/>
      <c r="E461" s="223"/>
      <c r="F461" s="223"/>
      <c r="G461" s="223"/>
      <c r="H461" s="223"/>
      <c r="I461" s="223"/>
      <c r="J461" s="223"/>
      <c r="K461" s="223"/>
      <c r="L461" s="223"/>
      <c r="M461" s="223"/>
      <c r="N461" s="224"/>
    </row>
    <row r="462" spans="1:14" s="216" customFormat="1">
      <c r="A462" s="223"/>
      <c r="B462" s="223"/>
      <c r="C462" s="223"/>
      <c r="D462" s="223"/>
      <c r="E462" s="223"/>
      <c r="F462" s="223"/>
      <c r="G462" s="223"/>
      <c r="H462" s="223"/>
      <c r="I462" s="223"/>
      <c r="J462" s="223"/>
      <c r="K462" s="223"/>
      <c r="L462" s="223"/>
      <c r="M462" s="223"/>
      <c r="N462" s="224"/>
    </row>
    <row r="463" spans="1:14" s="216" customFormat="1">
      <c r="A463" s="223"/>
      <c r="B463" s="223"/>
      <c r="C463" s="223"/>
      <c r="D463" s="223"/>
      <c r="E463" s="223"/>
      <c r="F463" s="223"/>
      <c r="G463" s="223"/>
      <c r="H463" s="223"/>
      <c r="I463" s="223"/>
      <c r="J463" s="223"/>
      <c r="K463" s="223"/>
      <c r="L463" s="223"/>
      <c r="M463" s="223"/>
      <c r="N463" s="224"/>
    </row>
    <row r="464" spans="1:14" s="216" customFormat="1">
      <c r="A464" s="223"/>
      <c r="B464" s="223"/>
      <c r="C464" s="223"/>
      <c r="D464" s="223"/>
      <c r="E464" s="223"/>
      <c r="F464" s="223"/>
      <c r="G464" s="223"/>
      <c r="H464" s="223"/>
      <c r="I464" s="223"/>
      <c r="J464" s="223"/>
      <c r="K464" s="223"/>
      <c r="L464" s="223"/>
      <c r="M464" s="223"/>
      <c r="N464" s="224"/>
    </row>
    <row r="465" spans="1:14" s="216" customFormat="1">
      <c r="A465" s="223"/>
      <c r="B465" s="223"/>
      <c r="C465" s="223"/>
      <c r="D465" s="223"/>
      <c r="E465" s="223"/>
      <c r="F465" s="223"/>
      <c r="G465" s="223"/>
      <c r="H465" s="223"/>
      <c r="I465" s="223"/>
      <c r="J465" s="223"/>
      <c r="K465" s="223"/>
      <c r="L465" s="223"/>
      <c r="M465" s="223"/>
      <c r="N465" s="224"/>
    </row>
    <row r="466" spans="1:14" s="216" customFormat="1">
      <c r="A466" s="223"/>
      <c r="B466" s="223"/>
      <c r="C466" s="223"/>
      <c r="D466" s="223"/>
      <c r="E466" s="223"/>
      <c r="F466" s="223"/>
      <c r="G466" s="223"/>
      <c r="H466" s="223"/>
      <c r="I466" s="223"/>
      <c r="J466" s="223"/>
      <c r="K466" s="223"/>
      <c r="L466" s="223"/>
      <c r="M466" s="223"/>
      <c r="N466" s="224"/>
    </row>
    <row r="467" spans="1:14" s="216" customFormat="1">
      <c r="A467" s="223"/>
      <c r="B467" s="223"/>
      <c r="C467" s="223"/>
      <c r="D467" s="223"/>
      <c r="E467" s="223"/>
      <c r="F467" s="223"/>
      <c r="G467" s="223"/>
      <c r="H467" s="223"/>
      <c r="I467" s="223"/>
      <c r="J467" s="223"/>
      <c r="K467" s="223"/>
      <c r="L467" s="223"/>
      <c r="M467" s="223"/>
      <c r="N467" s="224"/>
    </row>
    <row r="468" spans="1:14" s="216" customFormat="1">
      <c r="A468" s="223"/>
      <c r="B468" s="223"/>
      <c r="C468" s="223"/>
      <c r="D468" s="223"/>
      <c r="E468" s="223"/>
      <c r="F468" s="223"/>
      <c r="G468" s="223"/>
      <c r="H468" s="223"/>
      <c r="I468" s="223"/>
      <c r="J468" s="223"/>
      <c r="K468" s="223"/>
      <c r="L468" s="223"/>
      <c r="M468" s="223"/>
      <c r="N468" s="224"/>
    </row>
    <row r="469" spans="1:14" s="216" customFormat="1">
      <c r="A469" s="223"/>
      <c r="B469" s="223"/>
      <c r="C469" s="223"/>
      <c r="D469" s="223"/>
      <c r="E469" s="223"/>
      <c r="F469" s="223"/>
      <c r="G469" s="223"/>
      <c r="H469" s="223"/>
      <c r="I469" s="223"/>
      <c r="J469" s="223"/>
      <c r="K469" s="223"/>
      <c r="L469" s="223"/>
      <c r="M469" s="223"/>
      <c r="N469" s="224"/>
    </row>
    <row r="470" spans="1:14" s="216" customFormat="1">
      <c r="A470" s="223"/>
      <c r="B470" s="223"/>
      <c r="C470" s="223"/>
      <c r="D470" s="223"/>
      <c r="E470" s="223"/>
      <c r="F470" s="223"/>
      <c r="G470" s="223"/>
      <c r="H470" s="223"/>
      <c r="I470" s="223"/>
      <c r="J470" s="223"/>
      <c r="K470" s="223"/>
      <c r="L470" s="223"/>
      <c r="M470" s="223"/>
      <c r="N470" s="224"/>
    </row>
    <row r="471" spans="1:14" s="216" customFormat="1">
      <c r="A471" s="223"/>
      <c r="B471" s="223"/>
      <c r="C471" s="223"/>
      <c r="D471" s="223"/>
      <c r="E471" s="223"/>
      <c r="F471" s="223"/>
      <c r="G471" s="223"/>
      <c r="H471" s="223"/>
      <c r="I471" s="223"/>
      <c r="J471" s="223"/>
      <c r="K471" s="223"/>
      <c r="L471" s="223"/>
      <c r="M471" s="223"/>
      <c r="N471" s="224"/>
    </row>
    <row r="472" spans="1:14" s="216" customFormat="1">
      <c r="A472" s="223"/>
      <c r="B472" s="223"/>
      <c r="C472" s="223"/>
      <c r="D472" s="223"/>
      <c r="E472" s="223"/>
      <c r="F472" s="223"/>
      <c r="G472" s="223"/>
      <c r="H472" s="223"/>
      <c r="I472" s="223"/>
      <c r="J472" s="223"/>
      <c r="K472" s="223"/>
      <c r="L472" s="223"/>
      <c r="M472" s="223"/>
      <c r="N472" s="224"/>
    </row>
    <row r="473" spans="1:14" s="216" customFormat="1">
      <c r="A473" s="223"/>
      <c r="B473" s="223"/>
      <c r="C473" s="223"/>
      <c r="D473" s="223"/>
      <c r="E473" s="223"/>
      <c r="F473" s="223"/>
      <c r="G473" s="223"/>
      <c r="H473" s="223"/>
      <c r="I473" s="223"/>
      <c r="J473" s="223"/>
      <c r="K473" s="223"/>
      <c r="L473" s="223"/>
      <c r="M473" s="223"/>
      <c r="N473" s="224"/>
    </row>
    <row r="474" spans="1:14" s="216" customFormat="1">
      <c r="A474" s="223"/>
      <c r="B474" s="223"/>
      <c r="C474" s="223"/>
      <c r="D474" s="223"/>
      <c r="E474" s="223"/>
      <c r="F474" s="223"/>
      <c r="G474" s="223"/>
      <c r="H474" s="223"/>
      <c r="I474" s="223"/>
      <c r="J474" s="223"/>
      <c r="K474" s="223"/>
      <c r="L474" s="223"/>
      <c r="M474" s="223"/>
      <c r="N474" s="224"/>
    </row>
    <row r="475" spans="1:14" s="216" customFormat="1">
      <c r="A475" s="223"/>
      <c r="B475" s="223"/>
      <c r="C475" s="223"/>
      <c r="D475" s="223"/>
      <c r="E475" s="223"/>
      <c r="F475" s="223"/>
      <c r="G475" s="223"/>
      <c r="H475" s="223"/>
      <c r="I475" s="223"/>
      <c r="J475" s="223"/>
      <c r="K475" s="223"/>
      <c r="L475" s="223"/>
      <c r="M475" s="223"/>
      <c r="N475" s="224"/>
    </row>
    <row r="476" spans="1:14" s="216" customFormat="1">
      <c r="A476" s="223"/>
      <c r="B476" s="223"/>
      <c r="C476" s="223"/>
      <c r="D476" s="223"/>
      <c r="E476" s="223"/>
      <c r="F476" s="223"/>
      <c r="G476" s="223"/>
      <c r="H476" s="223"/>
      <c r="I476" s="223"/>
      <c r="J476" s="223"/>
      <c r="K476" s="223"/>
      <c r="L476" s="223"/>
      <c r="M476" s="223"/>
      <c r="N476" s="224"/>
    </row>
    <row r="477" spans="1:14" s="216" customFormat="1">
      <c r="A477" s="223"/>
      <c r="B477" s="223"/>
      <c r="C477" s="223"/>
      <c r="D477" s="223"/>
      <c r="E477" s="223"/>
      <c r="F477" s="223"/>
      <c r="G477" s="223"/>
      <c r="H477" s="223"/>
      <c r="I477" s="223"/>
      <c r="J477" s="223"/>
      <c r="K477" s="223"/>
      <c r="L477" s="223"/>
      <c r="M477" s="223"/>
      <c r="N477" s="224"/>
    </row>
    <row r="478" spans="1:14" s="216" customFormat="1">
      <c r="A478" s="223"/>
      <c r="B478" s="223"/>
      <c r="C478" s="223"/>
      <c r="D478" s="223"/>
      <c r="E478" s="223"/>
      <c r="F478" s="223"/>
      <c r="G478" s="223"/>
      <c r="H478" s="223"/>
      <c r="I478" s="223"/>
      <c r="J478" s="223"/>
      <c r="K478" s="223"/>
      <c r="L478" s="223"/>
      <c r="M478" s="223"/>
      <c r="N478" s="224"/>
    </row>
    <row r="479" spans="1:14" s="216" customFormat="1">
      <c r="A479" s="223"/>
      <c r="B479" s="223"/>
      <c r="C479" s="223"/>
      <c r="D479" s="223"/>
      <c r="E479" s="223"/>
      <c r="F479" s="223"/>
      <c r="G479" s="223"/>
      <c r="H479" s="223"/>
      <c r="I479" s="223"/>
      <c r="J479" s="223"/>
      <c r="K479" s="223"/>
      <c r="L479" s="223"/>
      <c r="M479" s="223"/>
      <c r="N479" s="224"/>
    </row>
    <row r="480" spans="1:14" s="216" customFormat="1">
      <c r="A480" s="223"/>
      <c r="B480" s="223"/>
      <c r="C480" s="223"/>
      <c r="D480" s="223"/>
      <c r="E480" s="223"/>
      <c r="F480" s="223"/>
      <c r="G480" s="223"/>
      <c r="H480" s="223"/>
      <c r="I480" s="223"/>
      <c r="J480" s="223"/>
      <c r="K480" s="223"/>
      <c r="L480" s="223"/>
      <c r="M480" s="223"/>
      <c r="N480" s="224"/>
    </row>
    <row r="481" spans="1:14" s="216" customFormat="1">
      <c r="A481" s="223"/>
      <c r="B481" s="223"/>
      <c r="C481" s="223"/>
      <c r="D481" s="223"/>
      <c r="E481" s="223"/>
      <c r="F481" s="223"/>
      <c r="G481" s="223"/>
      <c r="H481" s="223"/>
      <c r="I481" s="223"/>
      <c r="J481" s="223"/>
      <c r="K481" s="223"/>
      <c r="L481" s="223"/>
      <c r="M481" s="223"/>
      <c r="N481" s="224"/>
    </row>
    <row r="482" spans="1:14" s="216" customFormat="1">
      <c r="A482" s="223"/>
      <c r="B482" s="223"/>
      <c r="C482" s="223"/>
      <c r="D482" s="223"/>
      <c r="E482" s="223"/>
      <c r="F482" s="223"/>
      <c r="G482" s="223"/>
      <c r="H482" s="223"/>
      <c r="I482" s="223"/>
      <c r="J482" s="223"/>
      <c r="K482" s="223"/>
      <c r="L482" s="223"/>
      <c r="M482" s="223"/>
      <c r="N482" s="224"/>
    </row>
    <row r="483" spans="1:14" s="216" customFormat="1">
      <c r="A483" s="223"/>
      <c r="B483" s="223"/>
      <c r="C483" s="223"/>
      <c r="D483" s="223"/>
      <c r="E483" s="223"/>
      <c r="F483" s="223"/>
      <c r="G483" s="223"/>
      <c r="H483" s="223"/>
      <c r="I483" s="223"/>
      <c r="J483" s="223"/>
      <c r="K483" s="223"/>
      <c r="L483" s="223"/>
      <c r="M483" s="223"/>
      <c r="N483" s="224"/>
    </row>
    <row r="484" spans="1:14" s="216" customFormat="1">
      <c r="A484" s="223"/>
      <c r="B484" s="223"/>
      <c r="C484" s="223"/>
      <c r="D484" s="223"/>
      <c r="E484" s="223"/>
      <c r="F484" s="223"/>
      <c r="G484" s="223"/>
      <c r="H484" s="223"/>
      <c r="I484" s="223"/>
      <c r="J484" s="223"/>
      <c r="K484" s="223"/>
      <c r="L484" s="223"/>
      <c r="M484" s="223"/>
      <c r="N484" s="224"/>
    </row>
    <row r="485" spans="1:14" s="216" customFormat="1">
      <c r="A485" s="223"/>
      <c r="B485" s="223"/>
      <c r="C485" s="223"/>
      <c r="D485" s="223"/>
      <c r="E485" s="223"/>
      <c r="F485" s="223"/>
      <c r="G485" s="223"/>
      <c r="H485" s="223"/>
      <c r="I485" s="223"/>
      <c r="J485" s="223"/>
      <c r="K485" s="223"/>
      <c r="L485" s="223"/>
      <c r="M485" s="223"/>
      <c r="N485" s="224"/>
    </row>
    <row r="486" spans="1:14" s="216" customFormat="1">
      <c r="A486" s="223"/>
      <c r="B486" s="223"/>
      <c r="C486" s="223"/>
      <c r="D486" s="223"/>
      <c r="E486" s="223"/>
      <c r="F486" s="223"/>
      <c r="G486" s="223"/>
      <c r="H486" s="223"/>
      <c r="I486" s="223"/>
      <c r="J486" s="223"/>
      <c r="K486" s="223"/>
      <c r="L486" s="223"/>
      <c r="M486" s="223"/>
      <c r="N486" s="224"/>
    </row>
    <row r="487" spans="1:14" s="216" customFormat="1">
      <c r="A487" s="223"/>
      <c r="B487" s="223"/>
      <c r="C487" s="223"/>
      <c r="D487" s="223"/>
      <c r="E487" s="223"/>
      <c r="F487" s="223"/>
      <c r="G487" s="223"/>
      <c r="H487" s="223"/>
      <c r="I487" s="223"/>
      <c r="J487" s="223"/>
      <c r="K487" s="223"/>
      <c r="L487" s="223"/>
      <c r="M487" s="223"/>
      <c r="N487" s="224"/>
    </row>
    <row r="488" spans="1:14" s="216" customFormat="1">
      <c r="A488" s="223"/>
      <c r="B488" s="223"/>
      <c r="C488" s="223"/>
      <c r="D488" s="223"/>
      <c r="E488" s="223"/>
      <c r="F488" s="223"/>
      <c r="G488" s="223"/>
      <c r="H488" s="223"/>
      <c r="I488" s="223"/>
      <c r="J488" s="223"/>
      <c r="K488" s="223"/>
      <c r="L488" s="223"/>
      <c r="M488" s="223"/>
      <c r="N488" s="224"/>
    </row>
    <row r="489" spans="1:14" s="216" customFormat="1">
      <c r="A489" s="223"/>
      <c r="B489" s="223"/>
      <c r="C489" s="223"/>
      <c r="D489" s="223"/>
      <c r="E489" s="223"/>
      <c r="F489" s="223"/>
      <c r="G489" s="223"/>
      <c r="H489" s="223"/>
      <c r="I489" s="223"/>
      <c r="J489" s="223"/>
      <c r="K489" s="223"/>
      <c r="L489" s="223"/>
      <c r="M489" s="223"/>
      <c r="N489" s="224"/>
    </row>
    <row r="490" spans="1:14" s="216" customFormat="1">
      <c r="A490" s="223"/>
      <c r="B490" s="223"/>
      <c r="C490" s="223"/>
      <c r="D490" s="223"/>
      <c r="E490" s="223"/>
      <c r="F490" s="223"/>
      <c r="G490" s="223"/>
      <c r="H490" s="223"/>
      <c r="I490" s="223"/>
      <c r="J490" s="223"/>
      <c r="K490" s="223"/>
      <c r="L490" s="223"/>
      <c r="M490" s="223"/>
      <c r="N490" s="224"/>
    </row>
    <row r="491" spans="1:14" s="216" customFormat="1">
      <c r="A491" s="223"/>
      <c r="B491" s="223"/>
      <c r="C491" s="223"/>
      <c r="D491" s="223"/>
      <c r="E491" s="223"/>
      <c r="F491" s="223"/>
      <c r="G491" s="223"/>
      <c r="H491" s="223"/>
      <c r="I491" s="223"/>
      <c r="J491" s="223"/>
      <c r="K491" s="223"/>
      <c r="L491" s="223"/>
      <c r="M491" s="223"/>
      <c r="N491" s="224"/>
    </row>
    <row r="492" spans="1:14" s="216" customFormat="1">
      <c r="A492" s="223"/>
      <c r="B492" s="223"/>
      <c r="C492" s="223"/>
      <c r="D492" s="223"/>
      <c r="E492" s="223"/>
      <c r="F492" s="223"/>
      <c r="G492" s="223"/>
      <c r="H492" s="223"/>
      <c r="I492" s="223"/>
      <c r="J492" s="223"/>
      <c r="K492" s="223"/>
      <c r="L492" s="223"/>
      <c r="M492" s="223"/>
      <c r="N492" s="224"/>
    </row>
    <row r="493" spans="1:14" s="216" customFormat="1">
      <c r="A493" s="223"/>
      <c r="B493" s="223"/>
      <c r="C493" s="223"/>
      <c r="D493" s="223"/>
      <c r="E493" s="223"/>
      <c r="F493" s="223"/>
      <c r="G493" s="223"/>
      <c r="H493" s="223"/>
      <c r="I493" s="223"/>
      <c r="J493" s="223"/>
      <c r="K493" s="223"/>
      <c r="L493" s="223"/>
      <c r="M493" s="223"/>
      <c r="N493" s="224"/>
    </row>
    <row r="494" spans="1:14" s="216" customFormat="1">
      <c r="A494" s="223"/>
      <c r="B494" s="223"/>
      <c r="C494" s="223"/>
      <c r="D494" s="223"/>
      <c r="E494" s="223"/>
      <c r="F494" s="223"/>
      <c r="G494" s="223"/>
      <c r="H494" s="223"/>
      <c r="I494" s="223"/>
      <c r="J494" s="223"/>
      <c r="K494" s="223"/>
      <c r="L494" s="223"/>
      <c r="M494" s="223"/>
      <c r="N494" s="224"/>
    </row>
    <row r="495" spans="1:14" s="216" customFormat="1">
      <c r="A495" s="223"/>
      <c r="B495" s="223"/>
      <c r="C495" s="223"/>
      <c r="D495" s="223"/>
      <c r="E495" s="223"/>
      <c r="F495" s="223"/>
      <c r="G495" s="223"/>
      <c r="H495" s="223"/>
      <c r="I495" s="223"/>
      <c r="J495" s="223"/>
      <c r="K495" s="223"/>
      <c r="L495" s="223"/>
      <c r="M495" s="223"/>
      <c r="N495" s="224"/>
    </row>
    <row r="496" spans="1:14" s="216" customFormat="1">
      <c r="A496" s="223"/>
      <c r="B496" s="223"/>
      <c r="C496" s="223"/>
      <c r="D496" s="223"/>
      <c r="E496" s="223"/>
      <c r="F496" s="223"/>
      <c r="G496" s="223"/>
      <c r="H496" s="223"/>
      <c r="I496" s="223"/>
      <c r="J496" s="223"/>
      <c r="K496" s="223"/>
      <c r="L496" s="223"/>
      <c r="M496" s="223"/>
      <c r="N496" s="224"/>
    </row>
    <row r="497" spans="1:14" s="216" customFormat="1">
      <c r="A497" s="223"/>
      <c r="B497" s="223"/>
      <c r="C497" s="223"/>
      <c r="D497" s="223"/>
      <c r="E497" s="223"/>
      <c r="F497" s="223"/>
      <c r="G497" s="223"/>
      <c r="H497" s="223"/>
      <c r="I497" s="223"/>
      <c r="J497" s="223"/>
      <c r="K497" s="223"/>
      <c r="L497" s="223"/>
      <c r="M497" s="223"/>
      <c r="N497" s="224"/>
    </row>
    <row r="498" spans="1:14" s="216" customFormat="1">
      <c r="A498" s="223"/>
      <c r="B498" s="223"/>
      <c r="C498" s="223"/>
      <c r="D498" s="223"/>
      <c r="E498" s="223"/>
      <c r="F498" s="223"/>
      <c r="G498" s="223"/>
      <c r="H498" s="223"/>
      <c r="I498" s="223"/>
      <c r="J498" s="223"/>
      <c r="K498" s="223"/>
      <c r="L498" s="223"/>
      <c r="M498" s="223"/>
      <c r="N498" s="224"/>
    </row>
    <row r="499" spans="1:14" s="216" customFormat="1">
      <c r="A499" s="223"/>
      <c r="B499" s="223"/>
      <c r="C499" s="223"/>
      <c r="D499" s="223"/>
      <c r="E499" s="223"/>
      <c r="F499" s="223"/>
      <c r="G499" s="223"/>
      <c r="H499" s="223"/>
      <c r="I499" s="223"/>
      <c r="J499" s="223"/>
      <c r="K499" s="223"/>
      <c r="L499" s="223"/>
      <c r="M499" s="223"/>
      <c r="N499" s="224"/>
    </row>
    <row r="500" spans="1:14" s="216" customFormat="1">
      <c r="A500" s="223"/>
      <c r="B500" s="223"/>
      <c r="C500" s="223"/>
      <c r="D500" s="223"/>
      <c r="E500" s="223"/>
      <c r="F500" s="223"/>
      <c r="G500" s="223"/>
      <c r="H500" s="223"/>
      <c r="I500" s="223"/>
      <c r="J500" s="223"/>
      <c r="K500" s="223"/>
      <c r="L500" s="223"/>
      <c r="M500" s="223"/>
      <c r="N500" s="224"/>
    </row>
    <row r="501" spans="1:14" s="216" customFormat="1">
      <c r="A501" s="223"/>
      <c r="B501" s="223"/>
      <c r="C501" s="223"/>
      <c r="D501" s="223"/>
      <c r="E501" s="223"/>
      <c r="F501" s="223"/>
      <c r="G501" s="223"/>
      <c r="H501" s="223"/>
      <c r="I501" s="223"/>
      <c r="J501" s="223"/>
      <c r="K501" s="223"/>
      <c r="L501" s="223"/>
      <c r="M501" s="223"/>
      <c r="N501" s="224"/>
    </row>
    <row r="502" spans="1:14" s="216" customFormat="1">
      <c r="A502" s="223"/>
      <c r="B502" s="223"/>
      <c r="C502" s="223"/>
      <c r="D502" s="223"/>
      <c r="E502" s="223"/>
      <c r="F502" s="223"/>
      <c r="G502" s="223"/>
      <c r="H502" s="223"/>
      <c r="I502" s="223"/>
      <c r="J502" s="223"/>
      <c r="K502" s="223"/>
      <c r="L502" s="223"/>
      <c r="M502" s="223"/>
      <c r="N502" s="224"/>
    </row>
    <row r="503" spans="1:14" s="216" customFormat="1">
      <c r="A503" s="223"/>
      <c r="B503" s="223"/>
      <c r="C503" s="223"/>
      <c r="D503" s="223"/>
      <c r="E503" s="223"/>
      <c r="F503" s="223"/>
      <c r="G503" s="223"/>
      <c r="H503" s="223"/>
      <c r="I503" s="223"/>
      <c r="J503" s="223"/>
      <c r="K503" s="223"/>
      <c r="L503" s="223"/>
      <c r="M503" s="223"/>
      <c r="N503" s="224"/>
    </row>
    <row r="504" spans="1:14" s="216" customFormat="1">
      <c r="A504" s="223"/>
      <c r="B504" s="223"/>
      <c r="C504" s="223"/>
      <c r="D504" s="223"/>
      <c r="E504" s="223"/>
      <c r="F504" s="223"/>
      <c r="G504" s="223"/>
      <c r="H504" s="223"/>
      <c r="I504" s="223"/>
      <c r="J504" s="223"/>
      <c r="K504" s="223"/>
      <c r="L504" s="223"/>
      <c r="M504" s="223"/>
      <c r="N504" s="224"/>
    </row>
    <row r="505" spans="1:14" s="216" customFormat="1">
      <c r="A505" s="223"/>
      <c r="B505" s="223"/>
      <c r="C505" s="223"/>
      <c r="D505" s="223"/>
      <c r="E505" s="223"/>
      <c r="F505" s="223"/>
      <c r="G505" s="223"/>
      <c r="H505" s="223"/>
      <c r="I505" s="223"/>
      <c r="J505" s="223"/>
      <c r="K505" s="223"/>
      <c r="L505" s="223"/>
      <c r="M505" s="223"/>
      <c r="N505" s="224"/>
    </row>
    <row r="506" spans="1:14" s="216" customFormat="1">
      <c r="A506" s="223"/>
      <c r="B506" s="223"/>
      <c r="C506" s="223"/>
      <c r="D506" s="223"/>
      <c r="E506" s="223"/>
      <c r="F506" s="223"/>
      <c r="G506" s="223"/>
      <c r="H506" s="223"/>
      <c r="I506" s="223"/>
      <c r="J506" s="223"/>
      <c r="K506" s="223"/>
      <c r="L506" s="223"/>
      <c r="M506" s="223"/>
      <c r="N506" s="224"/>
    </row>
    <row r="507" spans="1:14" s="216" customFormat="1">
      <c r="A507" s="223"/>
      <c r="B507" s="223"/>
      <c r="C507" s="223"/>
      <c r="D507" s="223"/>
      <c r="E507" s="223"/>
      <c r="F507" s="223"/>
      <c r="G507" s="223"/>
      <c r="H507" s="223"/>
      <c r="I507" s="223"/>
      <c r="J507" s="223"/>
      <c r="K507" s="223"/>
      <c r="L507" s="223"/>
      <c r="M507" s="223"/>
      <c r="N507" s="224"/>
    </row>
    <row r="508" spans="1:14" s="216" customFormat="1">
      <c r="A508" s="223"/>
      <c r="B508" s="223"/>
      <c r="C508" s="223"/>
      <c r="D508" s="223"/>
      <c r="E508" s="223"/>
      <c r="F508" s="223"/>
      <c r="G508" s="223"/>
      <c r="H508" s="223"/>
      <c r="I508" s="223"/>
      <c r="J508" s="223"/>
      <c r="K508" s="223"/>
      <c r="L508" s="223"/>
      <c r="M508" s="223"/>
      <c r="N508" s="224"/>
    </row>
    <row r="509" spans="1:14" s="216" customFormat="1">
      <c r="A509" s="223"/>
      <c r="B509" s="223"/>
      <c r="C509" s="223"/>
      <c r="D509" s="223"/>
      <c r="E509" s="223"/>
      <c r="F509" s="223"/>
      <c r="G509" s="223"/>
      <c r="H509" s="223"/>
      <c r="I509" s="223"/>
      <c r="J509" s="223"/>
      <c r="K509" s="223"/>
      <c r="L509" s="223"/>
      <c r="M509" s="223"/>
      <c r="N509" s="224"/>
    </row>
    <row r="510" spans="1:14" s="216" customFormat="1">
      <c r="A510" s="223"/>
      <c r="B510" s="223"/>
      <c r="C510" s="223"/>
      <c r="D510" s="223"/>
      <c r="E510" s="223"/>
      <c r="F510" s="223"/>
      <c r="G510" s="223"/>
      <c r="H510" s="223"/>
      <c r="I510" s="223"/>
      <c r="J510" s="223"/>
      <c r="K510" s="223"/>
      <c r="L510" s="223"/>
      <c r="M510" s="223"/>
      <c r="N510" s="224"/>
    </row>
    <row r="511" spans="1:14" s="216" customFormat="1">
      <c r="A511" s="223"/>
      <c r="B511" s="223"/>
      <c r="C511" s="223"/>
      <c r="D511" s="223"/>
      <c r="E511" s="223"/>
      <c r="F511" s="223"/>
      <c r="G511" s="223"/>
      <c r="H511" s="223"/>
      <c r="I511" s="223"/>
      <c r="J511" s="223"/>
      <c r="K511" s="223"/>
      <c r="L511" s="223"/>
      <c r="M511" s="223"/>
      <c r="N511" s="224"/>
    </row>
    <row r="512" spans="1:14" s="216" customFormat="1">
      <c r="A512" s="223"/>
      <c r="B512" s="223"/>
      <c r="C512" s="223"/>
      <c r="D512" s="223"/>
      <c r="E512" s="223"/>
      <c r="F512" s="223"/>
      <c r="G512" s="223"/>
      <c r="H512" s="223"/>
      <c r="I512" s="223"/>
      <c r="J512" s="223"/>
      <c r="K512" s="223"/>
      <c r="L512" s="223"/>
      <c r="M512" s="223"/>
      <c r="N512" s="224"/>
    </row>
    <row r="513" spans="1:14" s="216" customFormat="1">
      <c r="A513" s="223"/>
      <c r="B513" s="223"/>
      <c r="C513" s="223"/>
      <c r="D513" s="223"/>
      <c r="E513" s="223"/>
      <c r="F513" s="223"/>
      <c r="G513" s="223"/>
      <c r="H513" s="223"/>
      <c r="I513" s="223"/>
      <c r="J513" s="223"/>
      <c r="K513" s="223"/>
      <c r="L513" s="223"/>
      <c r="M513" s="223"/>
      <c r="N513" s="224"/>
    </row>
    <row r="514" spans="1:14" s="216" customFormat="1">
      <c r="A514" s="223"/>
      <c r="B514" s="223"/>
      <c r="C514" s="223"/>
      <c r="D514" s="223"/>
      <c r="E514" s="223"/>
      <c r="F514" s="223"/>
      <c r="G514" s="223"/>
      <c r="H514" s="223"/>
      <c r="I514" s="223"/>
      <c r="J514" s="223"/>
      <c r="K514" s="223"/>
      <c r="L514" s="223"/>
      <c r="M514" s="223"/>
      <c r="N514" s="224"/>
    </row>
    <row r="515" spans="1:14" s="216" customFormat="1">
      <c r="A515" s="223"/>
      <c r="B515" s="223"/>
      <c r="C515" s="223"/>
      <c r="D515" s="223"/>
      <c r="E515" s="223"/>
      <c r="F515" s="223"/>
      <c r="G515" s="223"/>
      <c r="H515" s="223"/>
      <c r="I515" s="223"/>
      <c r="J515" s="223"/>
      <c r="K515" s="223"/>
      <c r="L515" s="223"/>
      <c r="M515" s="223"/>
      <c r="N515" s="224"/>
    </row>
    <row r="516" spans="1:14" s="216" customFormat="1">
      <c r="A516" s="223"/>
      <c r="B516" s="223"/>
      <c r="C516" s="223"/>
      <c r="D516" s="223"/>
      <c r="E516" s="223"/>
      <c r="F516" s="223"/>
      <c r="G516" s="223"/>
      <c r="H516" s="223"/>
      <c r="I516" s="223"/>
      <c r="J516" s="223"/>
      <c r="K516" s="223"/>
      <c r="L516" s="223"/>
      <c r="M516" s="223"/>
      <c r="N516" s="224"/>
    </row>
    <row r="517" spans="1:14" s="216" customFormat="1">
      <c r="A517" s="223"/>
      <c r="B517" s="223"/>
      <c r="C517" s="223"/>
      <c r="D517" s="223"/>
      <c r="E517" s="223"/>
      <c r="F517" s="223"/>
      <c r="G517" s="223"/>
      <c r="H517" s="223"/>
      <c r="I517" s="223"/>
      <c r="J517" s="223"/>
      <c r="K517" s="223"/>
      <c r="L517" s="223"/>
      <c r="M517" s="223"/>
      <c r="N517" s="224"/>
    </row>
    <row r="518" spans="1:14" s="216" customFormat="1">
      <c r="A518" s="223"/>
      <c r="B518" s="223"/>
      <c r="C518" s="223"/>
      <c r="D518" s="223"/>
      <c r="E518" s="223"/>
      <c r="F518" s="223"/>
      <c r="G518" s="223"/>
      <c r="H518" s="223"/>
      <c r="I518" s="223"/>
      <c r="J518" s="223"/>
      <c r="K518" s="223"/>
      <c r="L518" s="223"/>
      <c r="M518" s="223"/>
      <c r="N518" s="224"/>
    </row>
    <row r="519" spans="1:14" s="216" customFormat="1">
      <c r="A519" s="223"/>
      <c r="B519" s="223"/>
      <c r="C519" s="223"/>
      <c r="D519" s="223"/>
      <c r="E519" s="223"/>
      <c r="F519" s="223"/>
      <c r="G519" s="223"/>
      <c r="H519" s="223"/>
      <c r="I519" s="223"/>
      <c r="J519" s="223"/>
      <c r="K519" s="223"/>
      <c r="L519" s="223"/>
      <c r="M519" s="223"/>
      <c r="N519" s="224"/>
    </row>
    <row r="520" spans="1:14" s="216" customFormat="1">
      <c r="A520" s="223"/>
      <c r="B520" s="223"/>
      <c r="C520" s="223"/>
      <c r="D520" s="223"/>
      <c r="E520" s="223"/>
      <c r="F520" s="223"/>
      <c r="G520" s="223"/>
      <c r="H520" s="223"/>
      <c r="I520" s="223"/>
      <c r="J520" s="223"/>
      <c r="K520" s="223"/>
      <c r="L520" s="223"/>
      <c r="M520" s="223"/>
      <c r="N520" s="224"/>
    </row>
    <row r="521" spans="1:14" s="216" customFormat="1">
      <c r="A521" s="223"/>
      <c r="B521" s="223"/>
      <c r="C521" s="223"/>
      <c r="D521" s="223"/>
      <c r="E521" s="223"/>
      <c r="F521" s="223"/>
      <c r="G521" s="223"/>
      <c r="H521" s="223"/>
      <c r="I521" s="223"/>
      <c r="J521" s="223"/>
      <c r="K521" s="223"/>
      <c r="L521" s="223"/>
      <c r="M521" s="223"/>
      <c r="N521" s="224"/>
    </row>
    <row r="522" spans="1:14" s="216" customFormat="1">
      <c r="A522" s="223"/>
      <c r="B522" s="223"/>
      <c r="C522" s="223"/>
      <c r="D522" s="223"/>
      <c r="E522" s="223"/>
      <c r="F522" s="223"/>
      <c r="G522" s="223"/>
      <c r="H522" s="223"/>
      <c r="I522" s="223"/>
      <c r="J522" s="223"/>
      <c r="K522" s="223"/>
      <c r="L522" s="223"/>
      <c r="M522" s="223"/>
      <c r="N522" s="224"/>
    </row>
    <row r="523" spans="1:14" s="216" customFormat="1">
      <c r="A523" s="223"/>
      <c r="B523" s="223"/>
      <c r="C523" s="223"/>
      <c r="D523" s="223"/>
      <c r="E523" s="223"/>
      <c r="F523" s="223"/>
      <c r="G523" s="223"/>
      <c r="H523" s="223"/>
      <c r="I523" s="223"/>
      <c r="J523" s="223"/>
      <c r="K523" s="223"/>
      <c r="L523" s="223"/>
      <c r="M523" s="223"/>
      <c r="N523" s="224"/>
    </row>
    <row r="524" spans="1:14" s="216" customFormat="1">
      <c r="A524" s="223"/>
      <c r="B524" s="223"/>
      <c r="C524" s="223"/>
      <c r="D524" s="223"/>
      <c r="E524" s="223"/>
      <c r="F524" s="223"/>
      <c r="G524" s="223"/>
      <c r="H524" s="223"/>
      <c r="I524" s="223"/>
      <c r="J524" s="223"/>
      <c r="K524" s="223"/>
      <c r="L524" s="223"/>
      <c r="M524" s="223"/>
      <c r="N524" s="224"/>
    </row>
    <row r="525" spans="1:14" s="216" customFormat="1">
      <c r="A525" s="223"/>
      <c r="B525" s="223"/>
      <c r="C525" s="223"/>
      <c r="D525" s="223"/>
      <c r="E525" s="223"/>
      <c r="F525" s="223"/>
      <c r="G525" s="223"/>
      <c r="H525" s="223"/>
      <c r="I525" s="223"/>
      <c r="J525" s="223"/>
      <c r="K525" s="223"/>
      <c r="L525" s="223"/>
      <c r="M525" s="223"/>
      <c r="N525" s="224"/>
    </row>
    <row r="526" spans="1:14" s="216" customFormat="1">
      <c r="A526" s="223"/>
      <c r="B526" s="223"/>
      <c r="C526" s="223"/>
      <c r="D526" s="223"/>
      <c r="E526" s="223"/>
      <c r="F526" s="223"/>
      <c r="G526" s="223"/>
      <c r="H526" s="223"/>
      <c r="I526" s="223"/>
      <c r="J526" s="223"/>
      <c r="K526" s="223"/>
      <c r="L526" s="223"/>
      <c r="M526" s="223"/>
      <c r="N526" s="224"/>
    </row>
    <row r="527" spans="1:14" s="216" customFormat="1">
      <c r="A527" s="223"/>
      <c r="B527" s="223"/>
      <c r="C527" s="223"/>
      <c r="D527" s="223"/>
      <c r="E527" s="223"/>
      <c r="F527" s="223"/>
      <c r="G527" s="223"/>
      <c r="H527" s="223"/>
      <c r="I527" s="223"/>
      <c r="J527" s="223"/>
      <c r="K527" s="223"/>
      <c r="L527" s="223"/>
      <c r="M527" s="223"/>
      <c r="N527" s="224"/>
    </row>
    <row r="528" spans="1:14" s="216" customFormat="1">
      <c r="A528" s="223"/>
      <c r="B528" s="223"/>
      <c r="C528" s="223"/>
      <c r="D528" s="223"/>
      <c r="E528" s="223"/>
      <c r="F528" s="223"/>
      <c r="G528" s="223"/>
      <c r="H528" s="223"/>
      <c r="I528" s="223"/>
      <c r="J528" s="223"/>
      <c r="K528" s="223"/>
      <c r="L528" s="223"/>
      <c r="M528" s="223"/>
      <c r="N528" s="224"/>
    </row>
    <row r="529" spans="1:14" s="216" customFormat="1">
      <c r="A529" s="223"/>
      <c r="B529" s="223"/>
      <c r="C529" s="223"/>
      <c r="D529" s="223"/>
      <c r="E529" s="223"/>
      <c r="F529" s="223"/>
      <c r="G529" s="223"/>
      <c r="H529" s="223"/>
      <c r="I529" s="223"/>
      <c r="J529" s="223"/>
      <c r="K529" s="223"/>
      <c r="L529" s="223"/>
      <c r="M529" s="223"/>
      <c r="N529" s="224"/>
    </row>
    <row r="530" spans="1:14" s="216" customFormat="1">
      <c r="A530" s="223"/>
      <c r="B530" s="223"/>
      <c r="C530" s="223"/>
      <c r="D530" s="223"/>
      <c r="E530" s="223"/>
      <c r="F530" s="223"/>
      <c r="G530" s="223"/>
      <c r="H530" s="223"/>
      <c r="I530" s="223"/>
      <c r="J530" s="223"/>
      <c r="K530" s="223"/>
      <c r="L530" s="223"/>
      <c r="M530" s="223"/>
      <c r="N530" s="224"/>
    </row>
    <row r="531" spans="1:14" s="216" customFormat="1">
      <c r="A531" s="223"/>
      <c r="B531" s="223"/>
      <c r="C531" s="223"/>
      <c r="D531" s="223"/>
      <c r="E531" s="223"/>
      <c r="F531" s="223"/>
      <c r="G531" s="223"/>
      <c r="H531" s="223"/>
      <c r="I531" s="223"/>
      <c r="J531" s="223"/>
      <c r="K531" s="223"/>
      <c r="L531" s="223"/>
      <c r="M531" s="223"/>
      <c r="N531" s="224"/>
    </row>
    <row r="532" spans="1:14" s="216" customFormat="1">
      <c r="A532" s="223"/>
      <c r="B532" s="223"/>
      <c r="C532" s="223"/>
      <c r="D532" s="223"/>
      <c r="E532" s="223"/>
      <c r="F532" s="223"/>
      <c r="G532" s="223"/>
      <c r="H532" s="223"/>
      <c r="I532" s="223"/>
      <c r="J532" s="223"/>
      <c r="K532" s="223"/>
      <c r="L532" s="223"/>
      <c r="M532" s="223"/>
      <c r="N532" s="224"/>
    </row>
    <row r="533" spans="1:14" s="216" customFormat="1">
      <c r="A533" s="223"/>
      <c r="B533" s="223"/>
      <c r="C533" s="223"/>
      <c r="D533" s="223"/>
      <c r="E533" s="223"/>
      <c r="F533" s="223"/>
      <c r="G533" s="223"/>
      <c r="H533" s="223"/>
      <c r="I533" s="223"/>
      <c r="J533" s="223"/>
      <c r="K533" s="223"/>
      <c r="L533" s="223"/>
      <c r="M533" s="223"/>
      <c r="N533" s="224"/>
    </row>
    <row r="534" spans="1:14" s="216" customFormat="1">
      <c r="A534" s="223"/>
      <c r="B534" s="223"/>
      <c r="C534" s="223"/>
      <c r="D534" s="223"/>
      <c r="E534" s="223"/>
      <c r="F534" s="223"/>
      <c r="G534" s="223"/>
      <c r="H534" s="223"/>
      <c r="I534" s="223"/>
      <c r="J534" s="223"/>
      <c r="K534" s="223"/>
      <c r="L534" s="223"/>
      <c r="M534" s="223"/>
      <c r="N534" s="224"/>
    </row>
    <row r="535" spans="1:14" s="216" customFormat="1">
      <c r="A535" s="223"/>
      <c r="B535" s="223"/>
      <c r="C535" s="223"/>
      <c r="D535" s="223"/>
      <c r="E535" s="223"/>
      <c r="F535" s="223"/>
      <c r="G535" s="223"/>
      <c r="H535" s="223"/>
      <c r="I535" s="223"/>
      <c r="J535" s="223"/>
      <c r="K535" s="223"/>
      <c r="L535" s="223"/>
      <c r="M535" s="223"/>
      <c r="N535" s="224"/>
    </row>
    <row r="536" spans="1:14" s="216" customFormat="1">
      <c r="A536" s="223"/>
      <c r="B536" s="223"/>
      <c r="C536" s="223"/>
      <c r="D536" s="223"/>
      <c r="E536" s="223"/>
      <c r="F536" s="223"/>
      <c r="G536" s="223"/>
      <c r="H536" s="223"/>
      <c r="I536" s="223"/>
      <c r="J536" s="223"/>
      <c r="K536" s="223"/>
      <c r="L536" s="223"/>
      <c r="M536" s="223"/>
      <c r="N536" s="224"/>
    </row>
    <row r="537" spans="1:14" s="216" customFormat="1">
      <c r="A537" s="223"/>
      <c r="B537" s="223"/>
      <c r="C537" s="223"/>
      <c r="D537" s="223"/>
      <c r="E537" s="223"/>
      <c r="F537" s="223"/>
      <c r="G537" s="223"/>
      <c r="H537" s="223"/>
      <c r="I537" s="223"/>
      <c r="J537" s="223"/>
      <c r="K537" s="223"/>
      <c r="L537" s="223"/>
      <c r="M537" s="223"/>
      <c r="N537" s="224"/>
    </row>
    <row r="538" spans="1:14" s="216" customFormat="1">
      <c r="A538" s="223"/>
      <c r="B538" s="223"/>
      <c r="C538" s="223"/>
      <c r="D538" s="223"/>
      <c r="E538" s="223"/>
      <c r="F538" s="223"/>
      <c r="G538" s="223"/>
      <c r="H538" s="223"/>
      <c r="I538" s="223"/>
      <c r="J538" s="223"/>
      <c r="K538" s="223"/>
      <c r="L538" s="223"/>
      <c r="M538" s="223"/>
      <c r="N538" s="224"/>
    </row>
    <row r="539" spans="1:14" s="216" customFormat="1">
      <c r="A539" s="223"/>
      <c r="B539" s="223"/>
      <c r="C539" s="223"/>
      <c r="D539" s="223"/>
      <c r="E539" s="223"/>
      <c r="F539" s="223"/>
      <c r="G539" s="223"/>
      <c r="H539" s="223"/>
      <c r="I539" s="223"/>
      <c r="J539" s="223"/>
      <c r="K539" s="223"/>
      <c r="L539" s="223"/>
      <c r="M539" s="223"/>
      <c r="N539" s="224"/>
    </row>
    <row r="540" spans="1:14" s="216" customFormat="1">
      <c r="A540" s="223"/>
      <c r="B540" s="223"/>
      <c r="C540" s="223"/>
      <c r="D540" s="223"/>
      <c r="E540" s="223"/>
      <c r="F540" s="223"/>
      <c r="G540" s="223"/>
      <c r="H540" s="223"/>
      <c r="I540" s="223"/>
      <c r="J540" s="223"/>
      <c r="K540" s="223"/>
      <c r="L540" s="223"/>
      <c r="M540" s="223"/>
      <c r="N540" s="224"/>
    </row>
    <row r="541" spans="1:14" s="216" customFormat="1">
      <c r="A541" s="223"/>
      <c r="B541" s="223"/>
      <c r="C541" s="223"/>
      <c r="D541" s="223"/>
      <c r="E541" s="223"/>
      <c r="F541" s="223"/>
      <c r="G541" s="223"/>
      <c r="H541" s="223"/>
      <c r="I541" s="223"/>
      <c r="J541" s="223"/>
      <c r="K541" s="223"/>
      <c r="L541" s="223"/>
      <c r="M541" s="223"/>
      <c r="N541" s="224"/>
    </row>
    <row r="542" spans="1:14" s="216" customFormat="1">
      <c r="A542" s="223"/>
      <c r="B542" s="223"/>
      <c r="C542" s="223"/>
      <c r="D542" s="223"/>
      <c r="E542" s="223"/>
      <c r="F542" s="223"/>
      <c r="G542" s="223"/>
      <c r="H542" s="223"/>
      <c r="I542" s="223"/>
      <c r="J542" s="223"/>
      <c r="K542" s="223"/>
      <c r="L542" s="223"/>
      <c r="M542" s="223"/>
      <c r="N542" s="224"/>
    </row>
    <row r="543" spans="1:14" s="216" customFormat="1">
      <c r="A543" s="223"/>
      <c r="B543" s="223"/>
      <c r="C543" s="223"/>
      <c r="D543" s="223"/>
      <c r="E543" s="223"/>
      <c r="F543" s="223"/>
      <c r="G543" s="223"/>
      <c r="H543" s="223"/>
      <c r="I543" s="223"/>
      <c r="J543" s="223"/>
      <c r="K543" s="223"/>
      <c r="L543" s="223"/>
      <c r="M543" s="223"/>
      <c r="N543" s="224"/>
    </row>
    <row r="544" spans="1:14" s="216" customFormat="1">
      <c r="A544" s="223"/>
      <c r="B544" s="223"/>
      <c r="C544" s="223"/>
      <c r="D544" s="223"/>
      <c r="E544" s="223"/>
      <c r="F544" s="223"/>
      <c r="G544" s="223"/>
      <c r="H544" s="223"/>
      <c r="I544" s="223"/>
      <c r="J544" s="223"/>
      <c r="K544" s="223"/>
      <c r="L544" s="223"/>
      <c r="M544" s="223"/>
      <c r="N544" s="224"/>
    </row>
    <row r="545" spans="1:14" s="216" customFormat="1">
      <c r="A545" s="223"/>
      <c r="B545" s="223"/>
      <c r="C545" s="223"/>
      <c r="D545" s="223"/>
      <c r="E545" s="223"/>
      <c r="F545" s="223"/>
      <c r="G545" s="223"/>
      <c r="H545" s="223"/>
      <c r="I545" s="223"/>
      <c r="J545" s="223"/>
      <c r="K545" s="223"/>
      <c r="L545" s="223"/>
      <c r="M545" s="223"/>
      <c r="N545" s="224"/>
    </row>
    <row r="546" spans="1:14" s="216" customFormat="1">
      <c r="A546" s="223"/>
      <c r="B546" s="223"/>
      <c r="C546" s="223"/>
      <c r="D546" s="223"/>
      <c r="E546" s="223"/>
      <c r="F546" s="223"/>
      <c r="G546" s="223"/>
      <c r="H546" s="223"/>
      <c r="I546" s="223"/>
      <c r="J546" s="223"/>
      <c r="K546" s="223"/>
      <c r="L546" s="223"/>
      <c r="M546" s="223"/>
      <c r="N546" s="224"/>
    </row>
    <row r="547" spans="1:14" s="216" customFormat="1">
      <c r="A547" s="223"/>
      <c r="B547" s="223"/>
      <c r="C547" s="223"/>
      <c r="D547" s="223"/>
      <c r="E547" s="223"/>
      <c r="F547" s="223"/>
      <c r="G547" s="223"/>
      <c r="H547" s="223"/>
      <c r="I547" s="223"/>
      <c r="J547" s="223"/>
      <c r="K547" s="223"/>
      <c r="L547" s="223"/>
      <c r="M547" s="223"/>
      <c r="N547" s="224"/>
    </row>
    <row r="548" spans="1:14" s="216" customFormat="1">
      <c r="A548" s="223"/>
      <c r="B548" s="223"/>
      <c r="C548" s="223"/>
      <c r="D548" s="223"/>
      <c r="E548" s="223"/>
      <c r="F548" s="223"/>
      <c r="G548" s="223"/>
      <c r="H548" s="223"/>
      <c r="I548" s="223"/>
      <c r="J548" s="223"/>
      <c r="K548" s="223"/>
      <c r="L548" s="223"/>
      <c r="M548" s="223"/>
      <c r="N548" s="224"/>
    </row>
    <row r="549" spans="1:14" s="216" customFormat="1">
      <c r="A549" s="223"/>
      <c r="B549" s="223"/>
      <c r="C549" s="223"/>
      <c r="D549" s="223"/>
      <c r="E549" s="223"/>
      <c r="F549" s="223"/>
      <c r="G549" s="223"/>
      <c r="H549" s="223"/>
      <c r="I549" s="223"/>
      <c r="J549" s="223"/>
      <c r="K549" s="223"/>
      <c r="L549" s="223"/>
      <c r="M549" s="223"/>
      <c r="N549" s="224"/>
    </row>
    <row r="550" spans="1:14" s="216" customFormat="1">
      <c r="A550" s="223"/>
      <c r="B550" s="223"/>
      <c r="C550" s="223"/>
      <c r="D550" s="223"/>
      <c r="E550" s="223"/>
      <c r="F550" s="223"/>
      <c r="G550" s="223"/>
      <c r="H550" s="223"/>
      <c r="I550" s="223"/>
      <c r="J550" s="223"/>
      <c r="K550" s="223"/>
      <c r="L550" s="223"/>
      <c r="M550" s="223"/>
      <c r="N550" s="224"/>
    </row>
    <row r="551" spans="1:14" s="216" customFormat="1">
      <c r="A551" s="223"/>
      <c r="B551" s="223"/>
      <c r="C551" s="223"/>
      <c r="D551" s="223"/>
      <c r="E551" s="223"/>
      <c r="F551" s="223"/>
      <c r="G551" s="223"/>
      <c r="H551" s="223"/>
      <c r="I551" s="223"/>
      <c r="J551" s="223"/>
      <c r="K551" s="223"/>
      <c r="L551" s="223"/>
      <c r="M551" s="223"/>
      <c r="N551" s="224"/>
    </row>
    <row r="552" spans="1:14" s="216" customFormat="1">
      <c r="A552" s="223"/>
      <c r="B552" s="223"/>
      <c r="C552" s="223"/>
      <c r="D552" s="223"/>
      <c r="E552" s="223"/>
      <c r="F552" s="223"/>
      <c r="G552" s="223"/>
      <c r="H552" s="223"/>
      <c r="I552" s="223"/>
      <c r="J552" s="223"/>
      <c r="K552" s="223"/>
      <c r="L552" s="223"/>
      <c r="M552" s="223"/>
      <c r="N552" s="224"/>
    </row>
    <row r="553" spans="1:14" s="216" customFormat="1">
      <c r="A553" s="223"/>
      <c r="B553" s="223"/>
      <c r="C553" s="223"/>
      <c r="D553" s="223"/>
      <c r="E553" s="223"/>
      <c r="F553" s="223"/>
      <c r="G553" s="223"/>
      <c r="H553" s="223"/>
      <c r="I553" s="223"/>
      <c r="J553" s="223"/>
      <c r="K553" s="223"/>
      <c r="L553" s="223"/>
      <c r="M553" s="223"/>
      <c r="N553" s="224"/>
    </row>
    <row r="554" spans="1:14" s="216" customFormat="1">
      <c r="A554" s="223"/>
      <c r="B554" s="223"/>
      <c r="C554" s="223"/>
      <c r="D554" s="223"/>
      <c r="E554" s="223"/>
      <c r="F554" s="223"/>
      <c r="G554" s="223"/>
      <c r="H554" s="223"/>
      <c r="I554" s="223"/>
      <c r="J554" s="223"/>
      <c r="K554" s="223"/>
      <c r="L554" s="223"/>
      <c r="M554" s="223"/>
      <c r="N554" s="224"/>
    </row>
    <row r="555" spans="1:14" s="216" customFormat="1">
      <c r="A555" s="223"/>
      <c r="B555" s="223"/>
      <c r="C555" s="223"/>
      <c r="D555" s="223"/>
      <c r="E555" s="223"/>
      <c r="F555" s="223"/>
      <c r="G555" s="223"/>
      <c r="H555" s="223"/>
      <c r="I555" s="223"/>
      <c r="J555" s="223"/>
      <c r="K555" s="223"/>
      <c r="L555" s="223"/>
      <c r="M555" s="223"/>
      <c r="N555" s="224"/>
    </row>
    <row r="556" spans="1:14" s="216" customFormat="1">
      <c r="A556" s="223"/>
      <c r="B556" s="223"/>
      <c r="C556" s="223"/>
      <c r="D556" s="223"/>
      <c r="E556" s="223"/>
      <c r="F556" s="223"/>
      <c r="G556" s="223"/>
      <c r="H556" s="223"/>
      <c r="I556" s="223"/>
      <c r="J556" s="223"/>
      <c r="K556" s="223"/>
      <c r="L556" s="223"/>
      <c r="M556" s="223"/>
      <c r="N556" s="224"/>
    </row>
    <row r="557" spans="1:14" s="216" customFormat="1">
      <c r="A557" s="223"/>
      <c r="B557" s="223"/>
      <c r="C557" s="223"/>
      <c r="D557" s="223"/>
      <c r="E557" s="223"/>
      <c r="F557" s="223"/>
      <c r="G557" s="223"/>
      <c r="H557" s="223"/>
      <c r="I557" s="223"/>
      <c r="J557" s="223"/>
      <c r="K557" s="223"/>
      <c r="L557" s="223"/>
      <c r="M557" s="223"/>
      <c r="N557" s="224"/>
    </row>
    <row r="558" spans="1:14" s="216" customFormat="1">
      <c r="A558" s="223"/>
      <c r="B558" s="223"/>
      <c r="C558" s="223"/>
      <c r="D558" s="223"/>
      <c r="E558" s="223"/>
      <c r="F558" s="223"/>
      <c r="G558" s="223"/>
      <c r="H558" s="223"/>
      <c r="I558" s="223"/>
      <c r="J558" s="223"/>
      <c r="K558" s="223"/>
      <c r="L558" s="223"/>
      <c r="M558" s="223"/>
      <c r="N558" s="224"/>
    </row>
    <row r="559" spans="1:14" s="216" customFormat="1">
      <c r="A559" s="223"/>
      <c r="B559" s="223"/>
      <c r="C559" s="223"/>
      <c r="D559" s="223"/>
      <c r="E559" s="223"/>
      <c r="F559" s="223"/>
      <c r="G559" s="223"/>
      <c r="H559" s="223"/>
      <c r="I559" s="223"/>
      <c r="J559" s="223"/>
      <c r="K559" s="223"/>
      <c r="L559" s="223"/>
      <c r="M559" s="223"/>
      <c r="N559" s="224"/>
    </row>
    <row r="560" spans="1:14" s="216" customFormat="1">
      <c r="A560" s="223"/>
      <c r="B560" s="223"/>
      <c r="C560" s="223"/>
      <c r="D560" s="223"/>
      <c r="E560" s="223"/>
      <c r="F560" s="223"/>
      <c r="G560" s="223"/>
      <c r="H560" s="223"/>
      <c r="I560" s="223"/>
      <c r="J560" s="223"/>
      <c r="K560" s="223"/>
      <c r="L560" s="223"/>
      <c r="M560" s="223"/>
      <c r="N560" s="224"/>
    </row>
    <row r="561" spans="1:14" s="216" customFormat="1">
      <c r="A561" s="223"/>
      <c r="B561" s="223"/>
      <c r="C561" s="223"/>
      <c r="D561" s="223"/>
      <c r="E561" s="223"/>
      <c r="F561" s="223"/>
      <c r="G561" s="223"/>
      <c r="H561" s="223"/>
      <c r="I561" s="223"/>
      <c r="J561" s="223"/>
      <c r="K561" s="223"/>
      <c r="L561" s="223"/>
      <c r="M561" s="223"/>
      <c r="N561" s="224"/>
    </row>
    <row r="562" spans="1:14" s="216" customFormat="1">
      <c r="A562" s="223"/>
      <c r="B562" s="223"/>
      <c r="C562" s="223"/>
      <c r="D562" s="223"/>
      <c r="E562" s="223"/>
      <c r="F562" s="223"/>
      <c r="G562" s="223"/>
      <c r="H562" s="223"/>
      <c r="I562" s="223"/>
      <c r="J562" s="223"/>
      <c r="K562" s="223"/>
      <c r="L562" s="223"/>
      <c r="M562" s="223"/>
      <c r="N562" s="224"/>
    </row>
    <row r="563" spans="1:14" s="216" customFormat="1">
      <c r="A563" s="223"/>
      <c r="B563" s="223"/>
      <c r="C563" s="223"/>
      <c r="D563" s="223"/>
      <c r="E563" s="223"/>
      <c r="F563" s="223"/>
      <c r="G563" s="223"/>
      <c r="H563" s="223"/>
      <c r="I563" s="223"/>
      <c r="J563" s="223"/>
      <c r="K563" s="223"/>
      <c r="L563" s="223"/>
      <c r="M563" s="223"/>
      <c r="N563" s="224"/>
    </row>
    <row r="564" spans="1:14" s="216" customFormat="1">
      <c r="A564" s="223"/>
      <c r="B564" s="223"/>
      <c r="C564" s="223"/>
      <c r="D564" s="223"/>
      <c r="E564" s="223"/>
      <c r="F564" s="223"/>
      <c r="G564" s="223"/>
      <c r="H564" s="223"/>
      <c r="I564" s="223"/>
      <c r="J564" s="223"/>
      <c r="K564" s="223"/>
      <c r="L564" s="223"/>
      <c r="M564" s="223"/>
      <c r="N564" s="224"/>
    </row>
    <row r="565" spans="1:14" s="216" customFormat="1">
      <c r="A565" s="223"/>
      <c r="B565" s="223"/>
      <c r="C565" s="223"/>
      <c r="D565" s="223"/>
      <c r="E565" s="223"/>
      <c r="F565" s="223"/>
      <c r="G565" s="223"/>
      <c r="H565" s="223"/>
      <c r="I565" s="223"/>
      <c r="J565" s="223"/>
      <c r="K565" s="223"/>
      <c r="L565" s="223"/>
      <c r="M565" s="223"/>
      <c r="N565" s="224"/>
    </row>
    <row r="566" spans="1:14" s="216" customFormat="1">
      <c r="A566" s="223"/>
      <c r="B566" s="223"/>
      <c r="C566" s="223"/>
      <c r="D566" s="223"/>
      <c r="E566" s="223"/>
      <c r="F566" s="223"/>
      <c r="G566" s="223"/>
      <c r="H566" s="223"/>
      <c r="I566" s="223"/>
      <c r="J566" s="223"/>
      <c r="K566" s="223"/>
      <c r="L566" s="223"/>
      <c r="M566" s="223"/>
      <c r="N566" s="224"/>
    </row>
    <row r="567" spans="1:14" s="216" customFormat="1">
      <c r="A567" s="223"/>
      <c r="B567" s="223"/>
      <c r="C567" s="223"/>
      <c r="D567" s="223"/>
      <c r="E567" s="223"/>
      <c r="F567" s="223"/>
      <c r="G567" s="223"/>
      <c r="H567" s="223"/>
      <c r="I567" s="223"/>
      <c r="J567" s="223"/>
      <c r="K567" s="223"/>
      <c r="L567" s="223"/>
      <c r="M567" s="223"/>
      <c r="N567" s="224"/>
    </row>
    <row r="568" spans="1:14" s="216" customFormat="1">
      <c r="A568" s="223"/>
      <c r="B568" s="223"/>
      <c r="C568" s="223"/>
      <c r="D568" s="223"/>
      <c r="E568" s="223"/>
      <c r="F568" s="223"/>
      <c r="G568" s="223"/>
      <c r="H568" s="223"/>
      <c r="I568" s="223"/>
      <c r="J568" s="223"/>
      <c r="K568" s="223"/>
      <c r="L568" s="223"/>
      <c r="M568" s="223"/>
      <c r="N568" s="224"/>
    </row>
    <row r="569" spans="1:14" s="216" customFormat="1">
      <c r="A569" s="223"/>
      <c r="B569" s="223"/>
      <c r="C569" s="223"/>
      <c r="D569" s="223"/>
      <c r="E569" s="223"/>
      <c r="F569" s="223"/>
      <c r="G569" s="223"/>
      <c r="H569" s="223"/>
      <c r="I569" s="223"/>
      <c r="J569" s="223"/>
      <c r="K569" s="223"/>
      <c r="L569" s="223"/>
      <c r="M569" s="223"/>
      <c r="N569" s="224"/>
    </row>
    <row r="570" spans="1:14" s="216" customFormat="1">
      <c r="A570" s="223"/>
      <c r="B570" s="223"/>
      <c r="C570" s="223"/>
      <c r="D570" s="223"/>
      <c r="E570" s="223"/>
      <c r="F570" s="223"/>
      <c r="G570" s="223"/>
      <c r="H570" s="223"/>
      <c r="I570" s="223"/>
      <c r="J570" s="223"/>
      <c r="K570" s="223"/>
      <c r="L570" s="223"/>
      <c r="M570" s="223"/>
      <c r="N570" s="224"/>
    </row>
    <row r="571" spans="1:14" s="216" customFormat="1">
      <c r="A571" s="223"/>
      <c r="B571" s="223"/>
      <c r="C571" s="223"/>
      <c r="D571" s="223"/>
      <c r="E571" s="223"/>
      <c r="F571" s="223"/>
      <c r="G571" s="223"/>
      <c r="H571" s="223"/>
      <c r="I571" s="223"/>
      <c r="J571" s="223"/>
      <c r="K571" s="223"/>
      <c r="L571" s="223"/>
      <c r="M571" s="223"/>
      <c r="N571" s="224"/>
    </row>
    <row r="572" spans="1:14" s="216" customFormat="1">
      <c r="A572" s="223"/>
      <c r="B572" s="223"/>
      <c r="C572" s="223"/>
      <c r="D572" s="223"/>
      <c r="E572" s="223"/>
      <c r="F572" s="223"/>
      <c r="G572" s="223"/>
      <c r="H572" s="223"/>
      <c r="I572" s="223"/>
      <c r="J572" s="223"/>
      <c r="K572" s="223"/>
      <c r="L572" s="223"/>
      <c r="M572" s="223"/>
      <c r="N572" s="224"/>
    </row>
    <row r="573" spans="1:14" s="216" customFormat="1">
      <c r="A573" s="223"/>
      <c r="B573" s="223"/>
      <c r="C573" s="223"/>
      <c r="D573" s="223"/>
      <c r="E573" s="223"/>
      <c r="F573" s="223"/>
      <c r="G573" s="223"/>
      <c r="H573" s="223"/>
      <c r="I573" s="223"/>
      <c r="J573" s="223"/>
      <c r="K573" s="223"/>
      <c r="L573" s="223"/>
      <c r="M573" s="223"/>
      <c r="N573" s="224"/>
    </row>
    <row r="574" spans="1:14" s="216" customFormat="1">
      <c r="A574" s="223"/>
      <c r="B574" s="223"/>
      <c r="C574" s="223"/>
      <c r="D574" s="223"/>
      <c r="E574" s="223"/>
      <c r="F574" s="223"/>
      <c r="G574" s="223"/>
      <c r="H574" s="223"/>
      <c r="I574" s="223"/>
      <c r="J574" s="223"/>
      <c r="K574" s="223"/>
      <c r="L574" s="223"/>
      <c r="M574" s="223"/>
      <c r="N574" s="224"/>
    </row>
    <row r="575" spans="1:14" s="216" customFormat="1">
      <c r="A575" s="223"/>
      <c r="B575" s="223"/>
      <c r="C575" s="223"/>
      <c r="D575" s="223"/>
      <c r="E575" s="223"/>
      <c r="F575" s="223"/>
      <c r="G575" s="223"/>
      <c r="H575" s="223"/>
      <c r="I575" s="223"/>
      <c r="J575" s="223"/>
      <c r="K575" s="223"/>
      <c r="L575" s="223"/>
      <c r="M575" s="223"/>
      <c r="N575" s="224"/>
    </row>
    <row r="576" spans="1:14" s="216" customFormat="1">
      <c r="A576" s="223"/>
      <c r="B576" s="223"/>
      <c r="C576" s="223"/>
      <c r="D576" s="223"/>
      <c r="E576" s="223"/>
      <c r="F576" s="223"/>
      <c r="G576" s="223"/>
      <c r="H576" s="223"/>
      <c r="I576" s="223"/>
      <c r="J576" s="223"/>
      <c r="K576" s="223"/>
      <c r="L576" s="223"/>
      <c r="M576" s="223"/>
      <c r="N576" s="224"/>
    </row>
    <row r="577" spans="1:14" s="216" customFormat="1">
      <c r="A577" s="223"/>
      <c r="B577" s="223"/>
      <c r="C577" s="223"/>
      <c r="D577" s="223"/>
      <c r="E577" s="223"/>
      <c r="F577" s="223"/>
      <c r="G577" s="223"/>
      <c r="H577" s="223"/>
      <c r="I577" s="223"/>
      <c r="J577" s="223"/>
      <c r="K577" s="223"/>
      <c r="L577" s="223"/>
      <c r="M577" s="223"/>
      <c r="N577" s="224"/>
    </row>
    <row r="578" spans="1:14" s="216" customFormat="1">
      <c r="A578" s="223"/>
      <c r="B578" s="223"/>
      <c r="C578" s="223"/>
      <c r="D578" s="223"/>
      <c r="E578" s="223"/>
      <c r="F578" s="223"/>
      <c r="G578" s="223"/>
      <c r="H578" s="223"/>
      <c r="I578" s="223"/>
      <c r="J578" s="223"/>
      <c r="K578" s="223"/>
      <c r="L578" s="223"/>
      <c r="M578" s="223"/>
      <c r="N578" s="224"/>
    </row>
    <row r="579" spans="1:14" s="216" customFormat="1">
      <c r="A579" s="223"/>
      <c r="B579" s="223"/>
      <c r="C579" s="223"/>
      <c r="D579" s="223"/>
      <c r="E579" s="223"/>
      <c r="F579" s="223"/>
      <c r="G579" s="223"/>
      <c r="H579" s="223"/>
      <c r="I579" s="223"/>
      <c r="J579" s="223"/>
      <c r="K579" s="223"/>
      <c r="L579" s="223"/>
      <c r="M579" s="223"/>
      <c r="N579" s="224"/>
    </row>
    <row r="580" spans="1:14" s="216" customFormat="1">
      <c r="A580" s="223"/>
      <c r="B580" s="223"/>
      <c r="C580" s="223"/>
      <c r="D580" s="223"/>
      <c r="E580" s="223"/>
      <c r="F580" s="223"/>
      <c r="G580" s="223"/>
      <c r="H580" s="223"/>
      <c r="I580" s="223"/>
      <c r="J580" s="223"/>
      <c r="K580" s="223"/>
      <c r="L580" s="223"/>
      <c r="M580" s="223"/>
      <c r="N580" s="224"/>
    </row>
    <row r="581" spans="1:14" s="216" customFormat="1">
      <c r="A581" s="223"/>
      <c r="B581" s="223"/>
      <c r="C581" s="223"/>
      <c r="D581" s="223"/>
      <c r="E581" s="223"/>
      <c r="F581" s="223"/>
      <c r="G581" s="223"/>
      <c r="H581" s="223"/>
      <c r="I581" s="223"/>
      <c r="J581" s="223"/>
      <c r="K581" s="223"/>
      <c r="L581" s="223"/>
      <c r="M581" s="223"/>
      <c r="N581" s="224"/>
    </row>
    <row r="582" spans="1:14" s="216" customFormat="1">
      <c r="A582" s="223"/>
      <c r="B582" s="223"/>
      <c r="C582" s="223"/>
      <c r="D582" s="223"/>
      <c r="E582" s="223"/>
      <c r="F582" s="223"/>
      <c r="G582" s="223"/>
      <c r="H582" s="223"/>
      <c r="I582" s="223"/>
      <c r="J582" s="223"/>
      <c r="K582" s="223"/>
      <c r="L582" s="223"/>
      <c r="M582" s="223"/>
      <c r="N582" s="224"/>
    </row>
    <row r="583" spans="1:14" s="216" customFormat="1">
      <c r="A583" s="223"/>
      <c r="B583" s="223"/>
      <c r="C583" s="223"/>
      <c r="D583" s="223"/>
      <c r="E583" s="223"/>
      <c r="F583" s="223"/>
      <c r="G583" s="223"/>
      <c r="H583" s="223"/>
      <c r="I583" s="223"/>
      <c r="J583" s="223"/>
      <c r="K583" s="223"/>
      <c r="L583" s="223"/>
      <c r="M583" s="223"/>
      <c r="N583" s="224"/>
    </row>
    <row r="584" spans="1:14" s="216" customFormat="1">
      <c r="A584" s="223"/>
      <c r="B584" s="223"/>
      <c r="C584" s="223"/>
      <c r="D584" s="223"/>
      <c r="E584" s="223"/>
      <c r="F584" s="223"/>
      <c r="G584" s="223"/>
      <c r="H584" s="223"/>
      <c r="I584" s="223"/>
      <c r="J584" s="223"/>
      <c r="K584" s="223"/>
      <c r="L584" s="223"/>
      <c r="M584" s="223"/>
      <c r="N584" s="224"/>
    </row>
    <row r="585" spans="1:14" s="216" customFormat="1">
      <c r="A585" s="223"/>
      <c r="B585" s="223"/>
      <c r="C585" s="223"/>
      <c r="D585" s="223"/>
      <c r="E585" s="223"/>
      <c r="F585" s="223"/>
      <c r="G585" s="223"/>
      <c r="H585" s="223"/>
      <c r="I585" s="223"/>
      <c r="J585" s="223"/>
      <c r="K585" s="223"/>
      <c r="L585" s="223"/>
      <c r="M585" s="223"/>
      <c r="N585" s="224"/>
    </row>
    <row r="586" spans="1:14" s="216" customFormat="1">
      <c r="A586" s="223"/>
      <c r="B586" s="223"/>
      <c r="C586" s="223"/>
      <c r="D586" s="223"/>
      <c r="E586" s="223"/>
      <c r="F586" s="223"/>
      <c r="G586" s="223"/>
      <c r="H586" s="223"/>
      <c r="I586" s="223"/>
      <c r="J586" s="223"/>
      <c r="K586" s="223"/>
      <c r="L586" s="223"/>
      <c r="M586" s="223"/>
      <c r="N586" s="224"/>
    </row>
    <row r="587" spans="1:14" s="216" customFormat="1">
      <c r="A587" s="223"/>
      <c r="B587" s="223"/>
      <c r="C587" s="223"/>
      <c r="D587" s="223"/>
      <c r="E587" s="223"/>
      <c r="F587" s="223"/>
      <c r="G587" s="223"/>
      <c r="H587" s="223"/>
      <c r="I587" s="223"/>
      <c r="J587" s="223"/>
      <c r="K587" s="223"/>
      <c r="L587" s="223"/>
      <c r="M587" s="223"/>
      <c r="N587" s="224"/>
    </row>
    <row r="588" spans="1:14" s="216" customFormat="1">
      <c r="A588" s="223"/>
      <c r="B588" s="223"/>
      <c r="C588" s="223"/>
      <c r="D588" s="223"/>
      <c r="E588" s="223"/>
      <c r="F588" s="223"/>
      <c r="G588" s="223"/>
      <c r="H588" s="223"/>
      <c r="I588" s="223"/>
      <c r="J588" s="223"/>
      <c r="K588" s="223"/>
      <c r="L588" s="223"/>
      <c r="M588" s="223"/>
      <c r="N588" s="224"/>
    </row>
    <row r="589" spans="1:14" s="216" customFormat="1">
      <c r="A589" s="223"/>
      <c r="B589" s="223"/>
      <c r="C589" s="223"/>
      <c r="D589" s="223"/>
      <c r="E589" s="223"/>
      <c r="F589" s="223"/>
      <c r="G589" s="223"/>
      <c r="H589" s="223"/>
      <c r="I589" s="223"/>
      <c r="J589" s="223"/>
      <c r="K589" s="223"/>
      <c r="L589" s="223"/>
      <c r="M589" s="223"/>
      <c r="N589" s="224"/>
    </row>
    <row r="590" spans="1:14" s="216" customFormat="1">
      <c r="A590" s="223"/>
      <c r="B590" s="223"/>
      <c r="C590" s="223"/>
      <c r="D590" s="223"/>
      <c r="E590" s="223"/>
      <c r="F590" s="223"/>
      <c r="G590" s="223"/>
      <c r="H590" s="223"/>
      <c r="I590" s="223"/>
      <c r="J590" s="223"/>
      <c r="K590" s="223"/>
      <c r="L590" s="223"/>
      <c r="M590" s="223"/>
      <c r="N590" s="224"/>
    </row>
    <row r="591" spans="1:14" s="216" customFormat="1">
      <c r="A591" s="223"/>
      <c r="B591" s="223"/>
      <c r="C591" s="223"/>
      <c r="D591" s="223"/>
      <c r="E591" s="223"/>
      <c r="F591" s="223"/>
      <c r="G591" s="223"/>
      <c r="H591" s="223"/>
      <c r="I591" s="223"/>
      <c r="J591" s="223"/>
      <c r="K591" s="223"/>
      <c r="L591" s="223"/>
      <c r="M591" s="223"/>
      <c r="N591" s="224"/>
    </row>
    <row r="592" spans="1:14" s="216" customFormat="1">
      <c r="A592" s="223"/>
      <c r="B592" s="223"/>
      <c r="C592" s="223"/>
      <c r="D592" s="223"/>
      <c r="E592" s="223"/>
      <c r="F592" s="223"/>
      <c r="G592" s="223"/>
      <c r="H592" s="223"/>
      <c r="I592" s="223"/>
      <c r="J592" s="223"/>
      <c r="K592" s="223"/>
      <c r="L592" s="223"/>
      <c r="M592" s="223"/>
      <c r="N592" s="224"/>
    </row>
  </sheetData>
  <mergeCells count="29">
    <mergeCell ref="L8:L10"/>
    <mergeCell ref="M8:M10"/>
    <mergeCell ref="H9:H10"/>
    <mergeCell ref="I9:I10"/>
    <mergeCell ref="J9:K9"/>
    <mergeCell ref="A6:B6"/>
    <mergeCell ref="C6:E6"/>
    <mergeCell ref="F6:G6"/>
    <mergeCell ref="H6:K6"/>
    <mergeCell ref="A8:A10"/>
    <mergeCell ref="B8:B10"/>
    <mergeCell ref="C8:C10"/>
    <mergeCell ref="D8:F9"/>
    <mergeCell ref="G8:G10"/>
    <mergeCell ref="H8:K8"/>
    <mergeCell ref="A4:B4"/>
    <mergeCell ref="C4:E4"/>
    <mergeCell ref="F4:G4"/>
    <mergeCell ref="H4:K4"/>
    <mergeCell ref="A5:B5"/>
    <mergeCell ref="C5:E5"/>
    <mergeCell ref="F5:G5"/>
    <mergeCell ref="H5:K5"/>
    <mergeCell ref="A1:M1"/>
    <mergeCell ref="D2:E2"/>
    <mergeCell ref="A3:B3"/>
    <mergeCell ref="C3:E3"/>
    <mergeCell ref="F3:G3"/>
    <mergeCell ref="H3:K3"/>
  </mergeCells>
  <pageMargins left="0.7" right="0.7" top="0.75" bottom="0.75" header="0.3" footer="0.3"/>
  <pageSetup paperSize="341" orientation="portrait" horizontalDpi="1200" verticalDpi="1200"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C30"/>
  <sheetViews>
    <sheetView workbookViewId="0">
      <selection activeCell="F4" sqref="F4:I4"/>
    </sheetView>
  </sheetViews>
  <sheetFormatPr defaultColWidth="9.140625" defaultRowHeight="15"/>
  <cols>
    <col min="1" max="66" width="3.140625" customWidth="1"/>
    <col min="67" max="67" width="15.7109375" bestFit="1" customWidth="1"/>
    <col min="69" max="69" width="18.140625" bestFit="1" customWidth="1"/>
    <col min="71" max="71" width="7.85546875" bestFit="1" customWidth="1"/>
    <col min="73" max="73" width="17" bestFit="1" customWidth="1"/>
  </cols>
  <sheetData>
    <row r="1" spans="1:81">
      <c r="A1" s="693" t="s">
        <v>317</v>
      </c>
      <c r="B1" s="693"/>
      <c r="C1" s="693"/>
      <c r="D1" s="693"/>
      <c r="E1" s="693"/>
      <c r="F1" s="693"/>
      <c r="G1" s="693"/>
      <c r="H1" s="693"/>
      <c r="I1" s="693"/>
      <c r="J1" s="693"/>
      <c r="K1" s="693"/>
      <c r="L1" s="693"/>
      <c r="M1" s="693"/>
      <c r="N1" s="1023" t="s">
        <v>318</v>
      </c>
      <c r="O1" s="1023"/>
      <c r="P1" s="1023"/>
      <c r="Q1" s="1023"/>
      <c r="R1" s="1023"/>
      <c r="S1" s="1023"/>
      <c r="T1" s="1023"/>
      <c r="U1" s="1023"/>
      <c r="V1" s="1023"/>
      <c r="W1" s="1023"/>
      <c r="X1" s="1023"/>
      <c r="Y1" s="1023"/>
      <c r="Z1" s="1023"/>
      <c r="AA1" s="1023"/>
      <c r="AB1" s="1023"/>
      <c r="AC1" s="1023"/>
      <c r="AD1" s="1023"/>
      <c r="AE1" s="1023"/>
      <c r="AF1" s="1023"/>
      <c r="AG1" s="1023"/>
      <c r="AH1" s="1023"/>
      <c r="AI1" s="1023"/>
      <c r="AJ1" s="1023"/>
      <c r="AK1" s="1023"/>
      <c r="AL1" s="1023"/>
      <c r="AM1" s="1023"/>
      <c r="AN1" s="1023"/>
      <c r="AO1" s="1023"/>
      <c r="AP1" s="1023"/>
      <c r="AQ1" s="1023"/>
      <c r="AR1" s="1023"/>
      <c r="AS1" s="1023"/>
      <c r="AT1" s="1023"/>
      <c r="AU1" s="1023"/>
      <c r="AV1" s="1023"/>
      <c r="AW1" s="1023"/>
      <c r="AX1" s="1023"/>
      <c r="AY1" s="1023"/>
      <c r="AZ1" s="1023"/>
      <c r="BA1" s="1023"/>
      <c r="BB1" s="1023"/>
      <c r="BC1" s="1023"/>
      <c r="BD1" s="1023"/>
      <c r="BE1" s="1023"/>
      <c r="BF1" s="1023"/>
      <c r="BG1" s="1023"/>
      <c r="BH1" s="1023"/>
      <c r="BI1" s="1023"/>
      <c r="BJ1" s="1023"/>
      <c r="BK1" s="1023"/>
      <c r="BL1" s="1023"/>
      <c r="BM1" s="1023"/>
      <c r="BN1" s="1023"/>
      <c r="BO1" s="228" t="s">
        <v>319</v>
      </c>
      <c r="BP1" s="229"/>
      <c r="BQ1" s="228" t="s">
        <v>320</v>
      </c>
      <c r="BR1" s="229"/>
      <c r="BS1" s="230"/>
      <c r="BT1" s="228" t="s">
        <v>321</v>
      </c>
      <c r="BU1" s="228" t="s">
        <v>322</v>
      </c>
      <c r="BV1" s="228" t="s">
        <v>323</v>
      </c>
      <c r="BW1" s="228" t="s">
        <v>324</v>
      </c>
      <c r="BX1" s="229"/>
      <c r="BY1" s="229"/>
      <c r="BZ1" s="229"/>
      <c r="CA1" s="229"/>
      <c r="CB1" s="229"/>
      <c r="CC1" s="229"/>
    </row>
    <row r="2" spans="1:81" ht="15.75" thickBot="1">
      <c r="A2" s="594"/>
      <c r="B2" s="594"/>
      <c r="C2" s="594"/>
      <c r="D2" s="594"/>
      <c r="E2" s="594"/>
      <c r="F2" s="594"/>
      <c r="G2" s="594"/>
      <c r="H2" s="594"/>
      <c r="I2" s="594"/>
      <c r="J2" s="594"/>
      <c r="K2" s="594"/>
      <c r="L2" s="594"/>
      <c r="M2" s="594"/>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5"/>
      <c r="AT2" s="695"/>
      <c r="AU2" s="695"/>
      <c r="AV2" s="695"/>
      <c r="AW2" s="695"/>
      <c r="AX2" s="695"/>
      <c r="AY2" s="695"/>
      <c r="AZ2" s="695"/>
      <c r="BA2" s="695"/>
      <c r="BB2" s="695"/>
      <c r="BC2" s="695"/>
      <c r="BD2" s="695"/>
      <c r="BE2" s="695"/>
      <c r="BF2" s="695"/>
      <c r="BG2" s="695"/>
      <c r="BH2" s="695"/>
      <c r="BI2" s="695"/>
      <c r="BJ2" s="695"/>
      <c r="BK2" s="695"/>
      <c r="BL2" s="695"/>
      <c r="BM2" s="695"/>
      <c r="BN2" s="695"/>
      <c r="BO2" s="228" t="s">
        <v>325</v>
      </c>
      <c r="BP2" s="229" t="str">
        <f>IF(X5 = 1,AVERAGE(F10:I19), IF(X5=2, AVERAGE(F10:M19), IF(X5 = 3, AVERAGE(F10:Q19),"")))</f>
        <v/>
      </c>
      <c r="BQ2" s="228" t="s">
        <v>326</v>
      </c>
      <c r="BR2" s="229" t="e">
        <f>SUM(R10:U19)/BR9</f>
        <v>#DIV/0!</v>
      </c>
      <c r="BS2" s="231">
        <v>1</v>
      </c>
      <c r="BT2" s="232"/>
      <c r="BU2" s="229" t="str">
        <f>IF(AND(X5=3,AH5=3),AVERAGE(F10:Q10,Z10:AK10,AT10:BE10),IF(AND(X5=2,AH5=3),AVERAGE(F10:M10,Z10:AG10,AT10:BA10), IF(AND(X5=3,AH5=2),AVERAGE(F10:Q10,Z10:AK10),IF(AND(X5=2,AH5=2),AVERAGE(F10:M10,Z10:AG10),""))))</f>
        <v/>
      </c>
      <c r="BV2" s="232">
        <v>3.2669999999999999</v>
      </c>
      <c r="BW2" s="232">
        <v>1.88</v>
      </c>
      <c r="BX2" s="229"/>
      <c r="BY2" s="229"/>
      <c r="BZ2" s="229"/>
      <c r="CA2" s="229"/>
      <c r="CB2" s="229"/>
      <c r="CC2" s="229"/>
    </row>
    <row r="3" spans="1:81" ht="15.75" thickTop="1">
      <c r="B3" s="1024" t="s">
        <v>4</v>
      </c>
      <c r="C3" s="1024"/>
      <c r="D3" s="1024"/>
      <c r="E3" s="1024"/>
      <c r="F3" s="1058">
        <f>'PPAP Plan'!H4</f>
        <v>0</v>
      </c>
      <c r="G3" s="1059"/>
      <c r="H3" s="1059"/>
      <c r="I3" s="1059"/>
      <c r="J3" s="1024" t="s">
        <v>581</v>
      </c>
      <c r="K3" s="1024"/>
      <c r="L3" s="1024"/>
      <c r="M3" s="1024"/>
      <c r="N3" s="1060"/>
      <c r="O3" s="1061"/>
      <c r="P3" s="1061"/>
      <c r="Q3" s="1061"/>
      <c r="BO3" s="228" t="s">
        <v>327</v>
      </c>
      <c r="BP3" s="229" t="str">
        <f>IF(X5 = 1,AVERAGE(Z10:AC19), IF(X5=2, AVERAGE(Z10:AG19), IF(X5 = 3, AVERAGE(Z10:AK19),"")))</f>
        <v/>
      </c>
      <c r="BQ3" s="228" t="s">
        <v>328</v>
      </c>
      <c r="BR3" s="229" t="e">
        <f>SUM(AL10:AO19)/BR9</f>
        <v>#DIV/0!</v>
      </c>
      <c r="BS3" s="231">
        <v>2</v>
      </c>
      <c r="BT3" s="232">
        <v>3.6499794899999998</v>
      </c>
      <c r="BU3" s="229" t="str">
        <f>IF(AND(X5=3,AH5=3),AVERAGE(F11:Q11,Z11:AK11,AT11:BE11),IF(AND(X5=2,AH5=3),AVERAGE(F11:M11,Z11:AG11,AT11:BA11), IF(AND(X5=3,AH5=2),AVERAGE(F11:Q11,Z11:AK11),IF(AND(X5=2,AH5=2),AVERAGE(F11:M11,Z11:AG11),""))))</f>
        <v/>
      </c>
      <c r="BV3" s="232">
        <v>3.2669999999999999</v>
      </c>
      <c r="BW3" s="232">
        <v>1.88</v>
      </c>
      <c r="BX3" s="229"/>
      <c r="BY3" s="229"/>
      <c r="BZ3" s="229"/>
      <c r="CA3" s="229"/>
      <c r="CB3" s="229"/>
      <c r="CC3" s="229"/>
    </row>
    <row r="4" spans="1:81">
      <c r="B4" s="1024" t="s">
        <v>329</v>
      </c>
      <c r="C4" s="1024"/>
      <c r="D4" s="1024"/>
      <c r="E4" s="1024"/>
      <c r="F4" s="1025"/>
      <c r="G4" s="707"/>
      <c r="H4" s="707"/>
      <c r="I4" s="700"/>
      <c r="J4" s="1024" t="s">
        <v>330</v>
      </c>
      <c r="K4" s="1024"/>
      <c r="L4" s="1024"/>
      <c r="M4" s="1024"/>
      <c r="N4" s="1026"/>
      <c r="O4" s="1026"/>
      <c r="P4" s="1026"/>
      <c r="Q4" s="1026"/>
      <c r="R4" s="233"/>
      <c r="S4" s="234"/>
      <c r="T4" s="234"/>
      <c r="U4" s="234"/>
      <c r="V4" s="234"/>
      <c r="W4" s="234"/>
      <c r="X4" s="235"/>
      <c r="Y4" s="235"/>
      <c r="Z4" s="235"/>
      <c r="AA4" s="235"/>
      <c r="AB4" s="235"/>
      <c r="AC4" s="235"/>
      <c r="AD4" s="236"/>
      <c r="AE4" s="236"/>
      <c r="AF4" s="236"/>
      <c r="AG4" s="236"/>
      <c r="AH4" s="236"/>
      <c r="AI4" s="236"/>
      <c r="BO4" s="228" t="s">
        <v>331</v>
      </c>
      <c r="BP4" s="229" t="str">
        <f>IF(X5 = 1,AVERAGE(AT10:AW19), IF(X5=2, AVERAGE(AT10:BA19), IF(X5= 3, AVERAGE(AT10:BE19),"")))</f>
        <v/>
      </c>
      <c r="BQ4" s="228" t="s">
        <v>332</v>
      </c>
      <c r="BR4" s="229" t="e">
        <f>SUM(BF10:BI19)/BR9</f>
        <v>#DIV/0!</v>
      </c>
      <c r="BS4" s="231">
        <v>3</v>
      </c>
      <c r="BT4" s="232">
        <v>2.7001898900000003</v>
      </c>
      <c r="BU4" s="229" t="str">
        <f>IF(AND(X5=3,AH5=3),AVERAGE(F12:Q12,Z12:AK12,AT12:BE12),IF(AND(X5=2,AH5=3),AVERAGE(F12:M12,Z12:AG12,AT12:BA12), IF(AND(X5=3,AH5=2),AVERAGE(F12:Q12,Z12:AK12),IF(AND(X5=2,AH5=2),AVERAGE(F12:M12,Z12:AG12),""))))</f>
        <v/>
      </c>
      <c r="BV4" s="232">
        <v>2.5739999999999998</v>
      </c>
      <c r="BW4" s="232">
        <v>1.0229999999999999</v>
      </c>
      <c r="BX4" s="229"/>
      <c r="BY4" s="229"/>
      <c r="BZ4" s="229"/>
      <c r="CA4" s="229"/>
      <c r="CB4" s="229"/>
      <c r="CC4" s="229"/>
    </row>
    <row r="5" spans="1:81">
      <c r="B5" s="1024" t="s">
        <v>333</v>
      </c>
      <c r="C5" s="1024"/>
      <c r="D5" s="1024"/>
      <c r="E5" s="1024"/>
      <c r="F5" s="1027"/>
      <c r="G5" s="1027"/>
      <c r="H5" s="1027"/>
      <c r="I5" s="1027"/>
      <c r="J5" s="1030" t="s">
        <v>334</v>
      </c>
      <c r="K5" s="1030"/>
      <c r="L5" s="1030"/>
      <c r="M5" s="1030"/>
      <c r="N5" s="1031"/>
      <c r="O5" s="1031"/>
      <c r="P5" s="1031"/>
      <c r="Q5" s="1031"/>
      <c r="R5" s="1024" t="s">
        <v>335</v>
      </c>
      <c r="S5" s="1024"/>
      <c r="T5" s="1024"/>
      <c r="U5" s="1024"/>
      <c r="V5" s="1024"/>
      <c r="W5" s="1024"/>
      <c r="X5" s="1025"/>
      <c r="Y5" s="700"/>
      <c r="Z5" s="1024" t="s">
        <v>580</v>
      </c>
      <c r="AA5" s="1024"/>
      <c r="AB5" s="1024"/>
      <c r="AC5" s="1024"/>
      <c r="AD5" s="1024"/>
      <c r="AE5" s="1024"/>
      <c r="AF5" s="1024"/>
      <c r="AG5" s="1024"/>
      <c r="AH5" s="1027"/>
      <c r="AI5" s="1027"/>
      <c r="BO5" s="228" t="s">
        <v>336</v>
      </c>
      <c r="BP5" s="229" t="str">
        <f>IF(AH5=1,BP2,IF(AH5=2,AVERAGE(BP2:BP3), IF(AH5=3,AVERAGE(BP2:BP4),"")))</f>
        <v/>
      </c>
      <c r="BQ5" s="228" t="s">
        <v>337</v>
      </c>
      <c r="BR5" s="229" t="str">
        <f>IF(AH5=1,BR2,IF(AH5=2,AVERAGE(BR2:BR3),IF(AH5=3,AVERAGE(BR2:BR4),"")))</f>
        <v/>
      </c>
      <c r="BS5" s="231">
        <v>4</v>
      </c>
      <c r="BT5" s="232">
        <v>2.3058207300000002</v>
      </c>
      <c r="BU5" s="229" t="str">
        <f>IF(AND(X5=3,AH5=3),AVERAGE(F13:Q13,Z13:AK13,AT13:BE13),IF(AND(X5=2,AH5=3),AVERAGE(F13:M13,Z13:AG13,AT13:BA13), IF(AND(X5=3,AH5=2),AVERAGE(F13:Q13,Z13:AK13),IF(AND(X5=2,AH5=2),AVERAGE(F13:M13,Z13:AG13),""))))</f>
        <v/>
      </c>
      <c r="BV5" s="232">
        <v>2.282</v>
      </c>
      <c r="BW5" s="232">
        <v>0.72899999999999998</v>
      </c>
      <c r="BX5" s="229"/>
      <c r="BY5" s="229"/>
      <c r="BZ5" s="229"/>
      <c r="CA5" s="229"/>
      <c r="CB5" s="229"/>
      <c r="CC5" s="229"/>
    </row>
    <row r="6" spans="1:81">
      <c r="B6" s="1028" t="s">
        <v>583</v>
      </c>
      <c r="C6" s="1028"/>
      <c r="D6" s="1028"/>
      <c r="E6" s="1028"/>
      <c r="F6" s="1025"/>
      <c r="G6" s="707"/>
      <c r="H6" s="707"/>
      <c r="I6" s="700"/>
      <c r="J6" s="379"/>
      <c r="K6" s="379"/>
      <c r="L6" s="379"/>
      <c r="M6" s="379"/>
      <c r="N6" s="380"/>
      <c r="O6" s="380"/>
      <c r="P6" s="380"/>
      <c r="Q6" s="380"/>
      <c r="R6" s="380"/>
      <c r="S6" s="380"/>
      <c r="T6" s="380"/>
      <c r="U6" s="380"/>
      <c r="AS6" s="228"/>
      <c r="AT6" s="229"/>
      <c r="AU6" s="228"/>
      <c r="AV6" s="229"/>
      <c r="AW6" s="231"/>
      <c r="AX6" s="232"/>
      <c r="AY6" s="229"/>
      <c r="AZ6" s="232"/>
      <c r="BA6" s="232"/>
      <c r="BB6" s="229"/>
      <c r="BC6" s="229"/>
      <c r="BD6" s="229"/>
      <c r="BE6" s="229"/>
      <c r="BF6" s="229"/>
      <c r="BG6" s="229"/>
    </row>
    <row r="7" spans="1:81">
      <c r="B7" s="237"/>
      <c r="C7" s="237"/>
      <c r="D7" s="237"/>
      <c r="E7" s="237"/>
      <c r="F7" s="237"/>
      <c r="G7" s="237">
        <f>IF(ISBLANK(AW8),0,1)</f>
        <v>0</v>
      </c>
      <c r="H7" s="238"/>
      <c r="I7" s="238"/>
      <c r="J7" s="376"/>
      <c r="K7" s="376"/>
      <c r="L7" s="376"/>
      <c r="M7" s="376"/>
      <c r="N7" s="239"/>
      <c r="O7" s="239"/>
      <c r="P7" s="239"/>
      <c r="Q7" s="239"/>
      <c r="R7" s="377"/>
      <c r="S7" s="377"/>
      <c r="T7" s="377"/>
      <c r="U7" s="378">
        <f>IF(ISBLANK(F8),0,1)</f>
        <v>0</v>
      </c>
      <c r="V7" s="240"/>
      <c r="W7" s="240"/>
      <c r="X7" s="241"/>
      <c r="Y7" s="241"/>
      <c r="Z7" s="240"/>
      <c r="AA7" s="240"/>
      <c r="AB7" s="240"/>
      <c r="AC7" s="240"/>
      <c r="AD7" s="240"/>
      <c r="AE7" s="240"/>
      <c r="AF7" s="240"/>
      <c r="AG7" s="240"/>
      <c r="AH7" s="241"/>
      <c r="AI7" s="241"/>
      <c r="AJ7" s="229"/>
      <c r="AK7" s="229"/>
      <c r="AL7" s="229"/>
      <c r="AM7" s="229"/>
      <c r="AN7" s="229"/>
      <c r="AO7" s="229">
        <f>IF(ISBLANK(Z8),0,1)</f>
        <v>0</v>
      </c>
      <c r="AP7" s="229"/>
      <c r="AQ7" s="229"/>
      <c r="AR7" s="229"/>
      <c r="AS7" s="229"/>
      <c r="AT7" s="229"/>
      <c r="AU7" s="229"/>
      <c r="AV7" s="229"/>
      <c r="AW7" s="229"/>
      <c r="AX7" s="229"/>
      <c r="AY7" s="229"/>
      <c r="AZ7" s="229"/>
      <c r="BA7" s="229"/>
      <c r="BB7" s="229"/>
      <c r="BC7" s="229"/>
      <c r="BD7" s="229"/>
      <c r="BE7" s="229"/>
      <c r="BF7" s="229"/>
      <c r="BG7" s="229"/>
      <c r="BH7" s="229"/>
      <c r="BI7" s="242">
        <f>IF(ISBLANK(AT8),0,1)</f>
        <v>0</v>
      </c>
      <c r="BO7" s="228" t="s">
        <v>338</v>
      </c>
      <c r="BP7" s="229" t="str">
        <f>IF(AH5=2,MAX(BP2:BP3)-MIN(BP2:BP3),IF(AH5=3,MAX(BP2:BP4)-MIN(BP2:BP4),""))</f>
        <v/>
      </c>
      <c r="BQ7" s="228" t="s">
        <v>339</v>
      </c>
      <c r="BR7" s="229" t="str">
        <f>IF(AH5=2,MAX(BR2:BR3)-MIN(BR2:BR3),IF(AH5=3,MAX(BR2:BR4)-MIN(BR2:BR4),""))</f>
        <v/>
      </c>
      <c r="BS7" s="231">
        <v>5</v>
      </c>
      <c r="BT7" s="232">
        <v>2.0802457000000003</v>
      </c>
      <c r="BU7" s="229" t="str">
        <f>IF(AND(X5=3,AH5=3),AVERAGE(F14:Q14,Z14:AK14,AT14:BE14),IF(AND(X5=2,AH5=3),AVERAGE(F14:M14,Z14:AG14,AT14:BA14), IF(AND(X5=3,AH5=2),AVERAGE(F14:Q14,Z14:AK14),IF(AND(X5=2,AH5=2),AVERAGE(F14:M14,Z14:AG14),""))))</f>
        <v/>
      </c>
      <c r="BV7" s="232">
        <v>2.1139999999999999</v>
      </c>
      <c r="BW7" s="232">
        <v>0.57699999999999996</v>
      </c>
      <c r="BX7" s="229"/>
      <c r="BY7" s="229"/>
      <c r="BZ7" s="229"/>
      <c r="CA7" s="229"/>
      <c r="CB7" s="229"/>
      <c r="CC7" s="229"/>
    </row>
    <row r="8" spans="1:81">
      <c r="B8" s="1028" t="s">
        <v>340</v>
      </c>
      <c r="C8" s="1028"/>
      <c r="D8" s="1028"/>
      <c r="E8" s="1028"/>
      <c r="F8" s="1029"/>
      <c r="G8" s="1029"/>
      <c r="H8" s="1029"/>
      <c r="I8" s="1029"/>
      <c r="J8" s="1029"/>
      <c r="K8" s="1029"/>
      <c r="L8" s="1029"/>
      <c r="M8" s="1029"/>
      <c r="N8" s="1029"/>
      <c r="O8" s="1029"/>
      <c r="P8" s="1029"/>
      <c r="Q8" s="1029"/>
      <c r="R8" s="1029"/>
      <c r="S8" s="1029"/>
      <c r="T8" s="1029"/>
      <c r="U8" s="1029"/>
      <c r="V8" s="1028" t="s">
        <v>341</v>
      </c>
      <c r="W8" s="1028"/>
      <c r="X8" s="1028"/>
      <c r="Y8" s="1028"/>
      <c r="Z8" s="1029"/>
      <c r="AA8" s="1029"/>
      <c r="AB8" s="1029"/>
      <c r="AC8" s="1029"/>
      <c r="AD8" s="1029"/>
      <c r="AE8" s="1029"/>
      <c r="AF8" s="1029"/>
      <c r="AG8" s="1029"/>
      <c r="AH8" s="1029"/>
      <c r="AI8" s="1029"/>
      <c r="AJ8" s="1029"/>
      <c r="AK8" s="1029"/>
      <c r="AL8" s="1029"/>
      <c r="AM8" s="1029"/>
      <c r="AN8" s="1029"/>
      <c r="AO8" s="1029"/>
      <c r="AP8" s="1028" t="s">
        <v>342</v>
      </c>
      <c r="AQ8" s="1028"/>
      <c r="AR8" s="1028"/>
      <c r="AS8" s="1028"/>
      <c r="AT8" s="1029"/>
      <c r="AU8" s="1029"/>
      <c r="AV8" s="1029"/>
      <c r="AW8" s="1029"/>
      <c r="AX8" s="1029"/>
      <c r="AY8" s="1029"/>
      <c r="AZ8" s="1029"/>
      <c r="BA8" s="1029"/>
      <c r="BB8" s="1029"/>
      <c r="BC8" s="1029"/>
      <c r="BD8" s="1029"/>
      <c r="BE8" s="1029"/>
      <c r="BF8" s="1029"/>
      <c r="BG8" s="1029"/>
      <c r="BH8" s="1029"/>
      <c r="BI8" s="1029"/>
      <c r="BJ8" s="1032" t="s">
        <v>584</v>
      </c>
      <c r="BK8" s="1032"/>
      <c r="BL8" s="1032"/>
      <c r="BM8" s="1032"/>
      <c r="BO8" s="228"/>
      <c r="BP8" s="229"/>
      <c r="BQ8" s="228" t="s">
        <v>343</v>
      </c>
      <c r="BR8" s="243" t="str">
        <f>IF(AH5=1,AVERAGE(R10:U19),IF(AH5=2,AVERAGE(R10:U19,AL10:AO19), IF(AH5=3,AVERAGE(R10:U19,AL10:AO19,BF10:BI19),"")))</f>
        <v/>
      </c>
      <c r="BS8" s="231">
        <v>6</v>
      </c>
      <c r="BT8" s="232">
        <v>1.9315829799999999</v>
      </c>
      <c r="BU8" s="229" t="str">
        <f>IF(AND(X5=3,AH5=3),AVERAGE(F15:Q15,Z15:AK15,AT15:BE15),IF(AND(X5=2,AH5=3),AVERAGE(F15:M15,Z15:AG15,AT15:BA15), IF(AND(X5=3,AH5=2),AVERAGE(F15:Q15,Z15:AK15),IF(AND(X5=2,AH5=2),AVERAGE(F15:M15,Z15:AG15),""))))</f>
        <v/>
      </c>
      <c r="BV8" s="232">
        <v>2.004</v>
      </c>
      <c r="BW8" s="232">
        <v>0.48299999999999998</v>
      </c>
      <c r="BX8" s="229"/>
      <c r="BY8" s="229"/>
      <c r="BZ8" s="229"/>
      <c r="CA8" s="229"/>
      <c r="CB8" s="229"/>
      <c r="CC8" s="229"/>
    </row>
    <row r="9" spans="1:81">
      <c r="B9" s="1030" t="s">
        <v>344</v>
      </c>
      <c r="C9" s="1030"/>
      <c r="D9" s="1030"/>
      <c r="E9" s="1030"/>
      <c r="F9" s="1024" t="s">
        <v>345</v>
      </c>
      <c r="G9" s="1024"/>
      <c r="H9" s="1024"/>
      <c r="I9" s="1024"/>
      <c r="J9" s="1024" t="s">
        <v>346</v>
      </c>
      <c r="K9" s="1024"/>
      <c r="L9" s="1024"/>
      <c r="M9" s="1024"/>
      <c r="N9" s="1024" t="s">
        <v>347</v>
      </c>
      <c r="O9" s="1024"/>
      <c r="P9" s="1024"/>
      <c r="Q9" s="1024"/>
      <c r="R9" s="1033" t="s">
        <v>348</v>
      </c>
      <c r="S9" s="1033"/>
      <c r="T9" s="1033"/>
      <c r="U9" s="1033"/>
      <c r="V9" s="1024" t="s">
        <v>344</v>
      </c>
      <c r="W9" s="1024"/>
      <c r="X9" s="1024"/>
      <c r="Y9" s="1024"/>
      <c r="Z9" s="1024" t="s">
        <v>345</v>
      </c>
      <c r="AA9" s="1024"/>
      <c r="AB9" s="1024"/>
      <c r="AC9" s="1024"/>
      <c r="AD9" s="1024" t="s">
        <v>346</v>
      </c>
      <c r="AE9" s="1024"/>
      <c r="AF9" s="1024"/>
      <c r="AG9" s="1024"/>
      <c r="AH9" s="1024" t="s">
        <v>347</v>
      </c>
      <c r="AI9" s="1024"/>
      <c r="AJ9" s="1024"/>
      <c r="AK9" s="1024"/>
      <c r="AL9" s="1033" t="s">
        <v>348</v>
      </c>
      <c r="AM9" s="1033"/>
      <c r="AN9" s="1033"/>
      <c r="AO9" s="1033"/>
      <c r="AP9" s="1024" t="s">
        <v>344</v>
      </c>
      <c r="AQ9" s="1024"/>
      <c r="AR9" s="1024"/>
      <c r="AS9" s="1024"/>
      <c r="AT9" s="1024" t="s">
        <v>345</v>
      </c>
      <c r="AU9" s="1024"/>
      <c r="AV9" s="1024"/>
      <c r="AW9" s="1024"/>
      <c r="AX9" s="1024" t="s">
        <v>346</v>
      </c>
      <c r="AY9" s="1024"/>
      <c r="AZ9" s="1024"/>
      <c r="BA9" s="1024"/>
      <c r="BB9" s="1024" t="s">
        <v>347</v>
      </c>
      <c r="BC9" s="1024"/>
      <c r="BD9" s="1024"/>
      <c r="BE9" s="1024"/>
      <c r="BF9" s="1033" t="s">
        <v>348</v>
      </c>
      <c r="BG9" s="1033"/>
      <c r="BH9" s="1033"/>
      <c r="BI9" s="1033"/>
      <c r="BJ9" s="1032"/>
      <c r="BK9" s="1032"/>
      <c r="BL9" s="1032"/>
      <c r="BM9" s="1032"/>
      <c r="BO9" s="228" t="s">
        <v>349</v>
      </c>
      <c r="BP9" s="243">
        <f>F5-N5</f>
        <v>0</v>
      </c>
      <c r="BQ9" s="228" t="s">
        <v>350</v>
      </c>
      <c r="BR9" s="229">
        <f>COUNT(F10:I19)</f>
        <v>0</v>
      </c>
      <c r="BS9" s="231">
        <v>7</v>
      </c>
      <c r="BT9" s="232">
        <v>1.82421546</v>
      </c>
      <c r="BU9" s="229" t="str">
        <f>IF(AND(X5=3,AH5=3),AVERAGE(F16:Q16,Z16:AK16,AT16:BE16),IF(AND(X5=2,AH5=3),AVERAGE(F16:M16,Z16:AG16,AT16:BA16), IF(AND(X5=3,AH5=2),AVERAGE(F16:Q16,Z16:AK16),IF(AND(X5=2,AH5=2),AVERAGE(F16:M16,Z16:AG16),""))))</f>
        <v/>
      </c>
      <c r="BV9" s="232">
        <v>1.9239999999999999</v>
      </c>
      <c r="BW9" s="232">
        <v>0.41899999999999998</v>
      </c>
      <c r="BX9" s="229"/>
      <c r="BY9" s="229"/>
      <c r="BZ9" s="229"/>
      <c r="CA9" s="229"/>
      <c r="CB9" s="229"/>
      <c r="CC9" s="229"/>
    </row>
    <row r="10" spans="1:81">
      <c r="B10" s="1030">
        <v>1</v>
      </c>
      <c r="C10" s="1030"/>
      <c r="D10" s="1030"/>
      <c r="E10" s="1030"/>
      <c r="F10" s="1029"/>
      <c r="G10" s="1029"/>
      <c r="H10" s="1029"/>
      <c r="I10" s="1029"/>
      <c r="J10" s="1029"/>
      <c r="K10" s="1029"/>
      <c r="L10" s="1029"/>
      <c r="M10" s="1029"/>
      <c r="N10" s="1029"/>
      <c r="O10" s="1029"/>
      <c r="P10" s="1029"/>
      <c r="Q10" s="1029"/>
      <c r="R10" s="1034" t="str">
        <f>IF(X5=2,MAX(F10:M10)-MIN(F10:M10),IF(X5=3,MAX(F10:Q10)-MIN(F10:Q10),""))</f>
        <v/>
      </c>
      <c r="S10" s="1034"/>
      <c r="T10" s="1034"/>
      <c r="U10" s="1034"/>
      <c r="V10" s="1030">
        <v>1</v>
      </c>
      <c r="W10" s="1030"/>
      <c r="X10" s="1030"/>
      <c r="Y10" s="1030"/>
      <c r="Z10" s="1029"/>
      <c r="AA10" s="1029"/>
      <c r="AB10" s="1029"/>
      <c r="AC10" s="1029"/>
      <c r="AD10" s="1029"/>
      <c r="AE10" s="1029"/>
      <c r="AF10" s="1029"/>
      <c r="AG10" s="1029"/>
      <c r="AH10" s="1029"/>
      <c r="AI10" s="1029"/>
      <c r="AJ10" s="1029"/>
      <c r="AK10" s="1029"/>
      <c r="AL10" s="1035" t="str">
        <f>IF(X5=2,MAX(Z10:AG10)-MIN(Z10:AG10),IF(X5=3,MAX(Z10:AK10)-MIN(Z10:AK10),""))</f>
        <v/>
      </c>
      <c r="AM10" s="1035"/>
      <c r="AN10" s="1035"/>
      <c r="AO10" s="1035"/>
      <c r="AP10" s="1030">
        <v>1</v>
      </c>
      <c r="AQ10" s="1030"/>
      <c r="AR10" s="1030"/>
      <c r="AS10" s="1030"/>
      <c r="AT10" s="1029"/>
      <c r="AU10" s="1029"/>
      <c r="AV10" s="1029"/>
      <c r="AW10" s="1029"/>
      <c r="AX10" s="1029"/>
      <c r="AY10" s="1029"/>
      <c r="AZ10" s="1029"/>
      <c r="BA10" s="1029"/>
      <c r="BB10" s="1029"/>
      <c r="BC10" s="1029"/>
      <c r="BD10" s="1029"/>
      <c r="BE10" s="1029"/>
      <c r="BF10" s="1035" t="str">
        <f>IF(X5=2,MAX(AT10:BA10)-MIN(AT10:BA10),IF(X5=3,MAX(AT10:BE10)-MIN(AT10:BE10),""))</f>
        <v/>
      </c>
      <c r="BG10" s="1035"/>
      <c r="BH10" s="1035"/>
      <c r="BI10" s="1035"/>
      <c r="BJ10" s="1032"/>
      <c r="BK10" s="1032"/>
      <c r="BL10" s="1032"/>
      <c r="BM10" s="1032"/>
      <c r="BO10" s="228" t="s">
        <v>351</v>
      </c>
      <c r="BP10" s="243" t="str">
        <f>IF(AND(X5=3,AH5=3),MAX(F10:Q19,Z10:AK19,AT10:BE19)-MIN(F10:Q19,Z10:AK19,AT10:BE19),IF(AND(X5=2,AH5=3),MAX(F10:M19,Z10:AG19,AT10:BA19)-MIN(F10:M19,Z10:AG19,AT10:BA19), IF(AND(X5=3,AH5=2),MAX(F10:Q19,Z10:AK19)-MIN(F10:Q19,Z10:AK19),IF(AND(X5=2,AH5=2),MAX(F10:Q19,Z10:AK19)-MIN(F10:Q19,Z10:AK19),""))))</f>
        <v/>
      </c>
      <c r="BQ10" s="228" t="s">
        <v>352</v>
      </c>
      <c r="BR10" s="229">
        <f>AH5</f>
        <v>0</v>
      </c>
      <c r="BS10" s="231">
        <v>8</v>
      </c>
      <c r="BT10" s="232">
        <v>1.7421412500000002</v>
      </c>
      <c r="BU10" s="229" t="str">
        <f>IF(AND(X5=3,AH5=3),AVERAGE(F17:Q17,Z17:AK17,AT17:BE17),IF(AND(X5=2,AH5=3),AVERAGE(F17:M17,Z17:AG17,AT17:BA17), IF(AND(X5=3,AH5=2),AVERAGE(F17:Q17,Z17:AK17),IF(AND(X5=2,AH5=2),AVERAGE(F17:M17,Z17:AG17),""))))</f>
        <v/>
      </c>
      <c r="BV10" s="232">
        <v>1.8640000000000001</v>
      </c>
      <c r="BW10" s="232">
        <v>0.373</v>
      </c>
      <c r="BX10" s="229"/>
      <c r="BY10" s="229"/>
      <c r="BZ10" s="229"/>
      <c r="CA10" s="229"/>
      <c r="CB10" s="229"/>
      <c r="CC10" s="229"/>
    </row>
    <row r="11" spans="1:81">
      <c r="B11" s="1030">
        <v>2</v>
      </c>
      <c r="C11" s="1030"/>
      <c r="D11" s="1030"/>
      <c r="E11" s="1030"/>
      <c r="F11" s="1029"/>
      <c r="G11" s="1029"/>
      <c r="H11" s="1029"/>
      <c r="I11" s="1029"/>
      <c r="J11" s="1029"/>
      <c r="K11" s="1029"/>
      <c r="L11" s="1029"/>
      <c r="M11" s="1029"/>
      <c r="N11" s="1029"/>
      <c r="O11" s="1029"/>
      <c r="P11" s="1029"/>
      <c r="Q11" s="1029"/>
      <c r="R11" s="1034" t="str">
        <f>IF(X5=2,MAX(F11:M11)-MIN(F11:M11),IF(X5=3,MAX(F11:Q11)-MIN(F11:Q11),""))</f>
        <v/>
      </c>
      <c r="S11" s="1034"/>
      <c r="T11" s="1034"/>
      <c r="U11" s="1034"/>
      <c r="V11" s="1030">
        <v>2</v>
      </c>
      <c r="W11" s="1030"/>
      <c r="X11" s="1030"/>
      <c r="Y11" s="1030"/>
      <c r="Z11" s="1029"/>
      <c r="AA11" s="1029"/>
      <c r="AB11" s="1029"/>
      <c r="AC11" s="1029"/>
      <c r="AD11" s="1029"/>
      <c r="AE11" s="1029"/>
      <c r="AF11" s="1029"/>
      <c r="AG11" s="1029"/>
      <c r="AH11" s="1029"/>
      <c r="AI11" s="1029"/>
      <c r="AJ11" s="1029"/>
      <c r="AK11" s="1029"/>
      <c r="AL11" s="1035" t="str">
        <f>IF(X5=2,MAX(Z11:AG11)-MIN(Z11:AG11),IF(X5=3,MAX(Z11:AK11)-MIN(Z11:AK11),""))</f>
        <v/>
      </c>
      <c r="AM11" s="1035"/>
      <c r="AN11" s="1035"/>
      <c r="AO11" s="1035"/>
      <c r="AP11" s="1030">
        <v>2</v>
      </c>
      <c r="AQ11" s="1030"/>
      <c r="AR11" s="1030"/>
      <c r="AS11" s="1030"/>
      <c r="AT11" s="1029"/>
      <c r="AU11" s="1029"/>
      <c r="AV11" s="1029"/>
      <c r="AW11" s="1029"/>
      <c r="AX11" s="1029"/>
      <c r="AY11" s="1029"/>
      <c r="AZ11" s="1029"/>
      <c r="BA11" s="1029"/>
      <c r="BB11" s="1029"/>
      <c r="BC11" s="1029"/>
      <c r="BD11" s="1029"/>
      <c r="BE11" s="1029"/>
      <c r="BF11" s="1035" t="str">
        <f>IF(X5=2,MAX(AT11:BA11)-MIN(AT11:BA11),IF(X5=3,MAX(AT11:BE11)-MIN(AT11:BE11),""))</f>
        <v/>
      </c>
      <c r="BG11" s="1035"/>
      <c r="BH11" s="1035"/>
      <c r="BI11" s="1035"/>
      <c r="BJ11" s="1032"/>
      <c r="BK11" s="1032"/>
      <c r="BL11" s="1032"/>
      <c r="BM11" s="1032"/>
      <c r="BO11" s="244" t="s">
        <v>353</v>
      </c>
      <c r="BP11" s="229" t="e">
        <f>VLOOKUP(BR9,BS2:BT12,2)</f>
        <v>#N/A</v>
      </c>
      <c r="BQ11" s="228" t="s">
        <v>354</v>
      </c>
      <c r="BR11" s="229">
        <f>X5</f>
        <v>0</v>
      </c>
      <c r="BS11" s="231">
        <v>9</v>
      </c>
      <c r="BT11" s="232">
        <v>1.6771013100000001</v>
      </c>
      <c r="BU11" s="229" t="str">
        <f>IF(AND(X5=3,AH5=3),AVERAGE(F18:Q18,Z18:AK18,AT18:BE18),IF(AND(X5=2,AH5=3),AVERAGE(F18:M18,Z18:AG18,AT18:BA18), IF(AND(X5=3,AH5=2),AVERAGE(F18:Q18,Z18:AK18),IF(AND(X5=2,AH5=2),AVERAGE(F18:M18,Z18:AG18),""))))</f>
        <v/>
      </c>
      <c r="BV11" s="232">
        <v>1.8160000000000001</v>
      </c>
      <c r="BW11" s="232">
        <v>0.33700000000000002</v>
      </c>
      <c r="BX11" s="229"/>
      <c r="BY11" s="229"/>
      <c r="BZ11" s="229"/>
      <c r="CA11" s="229"/>
      <c r="CB11" s="229"/>
      <c r="CC11" s="229"/>
    </row>
    <row r="12" spans="1:81">
      <c r="B12" s="1030">
        <v>3</v>
      </c>
      <c r="C12" s="1030"/>
      <c r="D12" s="1030"/>
      <c r="E12" s="1030"/>
      <c r="F12" s="1029"/>
      <c r="G12" s="1029"/>
      <c r="H12" s="1029"/>
      <c r="I12" s="1029"/>
      <c r="J12" s="1029"/>
      <c r="K12" s="1029"/>
      <c r="L12" s="1029"/>
      <c r="M12" s="1029"/>
      <c r="N12" s="1029"/>
      <c r="O12" s="1029"/>
      <c r="P12" s="1029"/>
      <c r="Q12" s="1029"/>
      <c r="R12" s="1034" t="str">
        <f>IF(X5=2,MAX(F12:M12)-MIN(F12:M12),IF(X5=3,MAX(F12:Q12)-MIN(F12:Q12),""))</f>
        <v/>
      </c>
      <c r="S12" s="1034"/>
      <c r="T12" s="1034"/>
      <c r="U12" s="1034"/>
      <c r="V12" s="1030">
        <v>3</v>
      </c>
      <c r="W12" s="1030"/>
      <c r="X12" s="1030"/>
      <c r="Y12" s="1030"/>
      <c r="Z12" s="1029"/>
      <c r="AA12" s="1029"/>
      <c r="AB12" s="1029"/>
      <c r="AC12" s="1029"/>
      <c r="AD12" s="1029"/>
      <c r="AE12" s="1029"/>
      <c r="AF12" s="1029"/>
      <c r="AG12" s="1029"/>
      <c r="AH12" s="1029"/>
      <c r="AI12" s="1029"/>
      <c r="AJ12" s="1029"/>
      <c r="AK12" s="1029"/>
      <c r="AL12" s="1035" t="str">
        <f>IF(X5=2,MAX(Z12:AG12)-MIN(Z12:AG12),IF(X5=3,MAX(Z12:AK12)-MIN(Z12:AK12),""))</f>
        <v/>
      </c>
      <c r="AM12" s="1035"/>
      <c r="AN12" s="1035"/>
      <c r="AO12" s="1035"/>
      <c r="AP12" s="1030">
        <v>3</v>
      </c>
      <c r="AQ12" s="1030"/>
      <c r="AR12" s="1030"/>
      <c r="AS12" s="1030"/>
      <c r="AT12" s="1029"/>
      <c r="AU12" s="1029"/>
      <c r="AV12" s="1029"/>
      <c r="AW12" s="1029"/>
      <c r="AX12" s="1029"/>
      <c r="AY12" s="1029"/>
      <c r="AZ12" s="1029"/>
      <c r="BA12" s="1029"/>
      <c r="BB12" s="1029"/>
      <c r="BC12" s="1029"/>
      <c r="BD12" s="1029"/>
      <c r="BE12" s="1029"/>
      <c r="BF12" s="1035" t="str">
        <f>IF(X5=2,MAX(AT12:BA12)-MIN(AT12:BA12),IF(X5=3,MAX(AT12:BE12)-MIN(AT12:BE12),""))</f>
        <v/>
      </c>
      <c r="BG12" s="1035"/>
      <c r="BH12" s="1035"/>
      <c r="BI12" s="1035"/>
      <c r="BJ12" s="1032"/>
      <c r="BK12" s="1032"/>
      <c r="BL12" s="1032"/>
      <c r="BM12" s="1032"/>
      <c r="BO12" s="228" t="s">
        <v>355</v>
      </c>
      <c r="BP12" s="229">
        <f>IF(AH5=3,2.7,3.65)</f>
        <v>3.65</v>
      </c>
      <c r="BQ12" s="228" t="s">
        <v>356</v>
      </c>
      <c r="BR12" s="229">
        <f>MAX(BU2:BU12)-MIN(BU2:BU12)</f>
        <v>0</v>
      </c>
      <c r="BS12" s="231">
        <v>10</v>
      </c>
      <c r="BT12" s="232">
        <v>1.62393374</v>
      </c>
      <c r="BU12" s="229" t="str">
        <f>IF(AND(X5=3,AH5=3),AVERAGE(F19:Q19,Z19:AK19,AT19:BE19),IF(AND(X5=2,AH5=3),AVERAGE(F19:M19,Z19:AG19,AT19:BA19), IF(AND(X5=3,AH5=2),AVERAGE(F19:Q19,Z19:AK19),IF(AND(X5=2,AH5=2),AVERAGE(F19:M19,Z19:AG19),""))))</f>
        <v/>
      </c>
      <c r="BV12" s="232">
        <v>1.7769999999999999</v>
      </c>
      <c r="BW12" s="232">
        <v>0.308</v>
      </c>
      <c r="BX12" s="229"/>
      <c r="BY12" s="229"/>
      <c r="BZ12" s="229"/>
      <c r="CA12" s="229"/>
      <c r="CB12" s="229"/>
      <c r="CC12" s="229"/>
    </row>
    <row r="13" spans="1:81">
      <c r="B13" s="1030">
        <v>4</v>
      </c>
      <c r="C13" s="1030"/>
      <c r="D13" s="1030"/>
      <c r="E13" s="1030"/>
      <c r="F13" s="1029"/>
      <c r="G13" s="1029"/>
      <c r="H13" s="1029"/>
      <c r="I13" s="1029"/>
      <c r="J13" s="1029"/>
      <c r="K13" s="1029"/>
      <c r="L13" s="1029"/>
      <c r="M13" s="1029"/>
      <c r="N13" s="1029"/>
      <c r="O13" s="1029"/>
      <c r="P13" s="1029"/>
      <c r="Q13" s="1029"/>
      <c r="R13" s="1036" t="str">
        <f>IF(X5=2,MAX(F13:M13)-MIN(F13:M13),IF(X5=3,MAX(F13:Q13)-MIN(F13:Q13),""))</f>
        <v/>
      </c>
      <c r="S13" s="1037"/>
      <c r="T13" s="1037"/>
      <c r="U13" s="1038"/>
      <c r="V13" s="1030">
        <v>4</v>
      </c>
      <c r="W13" s="1030"/>
      <c r="X13" s="1030"/>
      <c r="Y13" s="1030"/>
      <c r="Z13" s="1029"/>
      <c r="AA13" s="1029"/>
      <c r="AB13" s="1029"/>
      <c r="AC13" s="1029"/>
      <c r="AD13" s="1029"/>
      <c r="AE13" s="1029"/>
      <c r="AF13" s="1029"/>
      <c r="AG13" s="1029"/>
      <c r="AH13" s="1029"/>
      <c r="AI13" s="1029"/>
      <c r="AJ13" s="1029"/>
      <c r="AK13" s="1029"/>
      <c r="AL13" s="1035" t="str">
        <f>IF(X5=2,MAX(Z13:AG13)-MIN(Z13:AG13),IF(X5=3,MAX(Z13:AK13)-MIN(Z13:AK13),""))</f>
        <v/>
      </c>
      <c r="AM13" s="1035"/>
      <c r="AN13" s="1035"/>
      <c r="AO13" s="1035"/>
      <c r="AP13" s="1030">
        <v>4</v>
      </c>
      <c r="AQ13" s="1030"/>
      <c r="AR13" s="1030"/>
      <c r="AS13" s="1030"/>
      <c r="AT13" s="1029"/>
      <c r="AU13" s="1029"/>
      <c r="AV13" s="1029"/>
      <c r="AW13" s="1029"/>
      <c r="AX13" s="1029"/>
      <c r="AY13" s="1029"/>
      <c r="AZ13" s="1029"/>
      <c r="BA13" s="1029"/>
      <c r="BB13" s="1029"/>
      <c r="BC13" s="1029"/>
      <c r="BD13" s="1029"/>
      <c r="BE13" s="1029"/>
      <c r="BF13" s="1035" t="str">
        <f>IF(X5=2,MAX(AT13:BA13)-MIN(AT13:BA13),IF(X5=3,MAX(AT13:BE13)-MIN(AT13:BE13),""))</f>
        <v/>
      </c>
      <c r="BG13" s="1035"/>
      <c r="BH13" s="1035"/>
      <c r="BI13" s="1035"/>
      <c r="BJ13" s="1032"/>
      <c r="BK13" s="1032"/>
      <c r="BL13" s="1032"/>
      <c r="BM13" s="1032"/>
      <c r="BO13" s="228" t="s">
        <v>357</v>
      </c>
      <c r="BP13" s="229">
        <f>IF(X5=3,3.05,4.56)</f>
        <v>4.5599999999999996</v>
      </c>
      <c r="BQ13" s="228" t="s">
        <v>358</v>
      </c>
      <c r="BR13" s="229" t="e">
        <f>BP14*BR7</f>
        <v>#N/A</v>
      </c>
      <c r="BS13" s="232"/>
      <c r="BT13" s="232"/>
      <c r="BU13" s="229"/>
      <c r="BV13" s="229"/>
      <c r="BW13" s="229"/>
      <c r="BX13" s="229"/>
      <c r="BY13" s="229"/>
      <c r="BZ13" s="229"/>
      <c r="CA13" s="229"/>
      <c r="CB13" s="229"/>
      <c r="CC13" s="229"/>
    </row>
    <row r="14" spans="1:81">
      <c r="B14" s="1030">
        <v>5</v>
      </c>
      <c r="C14" s="1030"/>
      <c r="D14" s="1030"/>
      <c r="E14" s="1030"/>
      <c r="F14" s="1029"/>
      <c r="G14" s="1029"/>
      <c r="H14" s="1029"/>
      <c r="I14" s="1029"/>
      <c r="J14" s="1029"/>
      <c r="K14" s="1029"/>
      <c r="L14" s="1029"/>
      <c r="M14" s="1029"/>
      <c r="N14" s="1029"/>
      <c r="O14" s="1029"/>
      <c r="P14" s="1029"/>
      <c r="Q14" s="1029"/>
      <c r="R14" s="1036" t="str">
        <f>IF(X5=2,MAX(F14:M14)-MIN(F14:M14),IF(X5=3,MAX(F14:Q14)-MIN(F14:Q14),""))</f>
        <v/>
      </c>
      <c r="S14" s="1037"/>
      <c r="T14" s="1037"/>
      <c r="U14" s="1038"/>
      <c r="V14" s="1030">
        <v>5</v>
      </c>
      <c r="W14" s="1030"/>
      <c r="X14" s="1030"/>
      <c r="Y14" s="1030"/>
      <c r="Z14" s="1029"/>
      <c r="AA14" s="1029"/>
      <c r="AB14" s="1029"/>
      <c r="AC14" s="1029"/>
      <c r="AD14" s="1029"/>
      <c r="AE14" s="1029"/>
      <c r="AF14" s="1029"/>
      <c r="AG14" s="1029"/>
      <c r="AH14" s="1029"/>
      <c r="AI14" s="1029"/>
      <c r="AJ14" s="1029"/>
      <c r="AK14" s="1029"/>
      <c r="AL14" s="1035" t="str">
        <f>IF(X5=2,MAX(Z14:AG14)-MIN(Z14:AG14),IF(X5=3,MAX(Z14:AK14)-MIN(Z14:AK14),""))</f>
        <v/>
      </c>
      <c r="AM14" s="1035"/>
      <c r="AN14" s="1035"/>
      <c r="AO14" s="1035"/>
      <c r="AP14" s="1030">
        <v>5</v>
      </c>
      <c r="AQ14" s="1030"/>
      <c r="AR14" s="1030"/>
      <c r="AS14" s="1030"/>
      <c r="AT14" s="1029"/>
      <c r="AU14" s="1029"/>
      <c r="AV14" s="1029"/>
      <c r="AW14" s="1029"/>
      <c r="AX14" s="1029"/>
      <c r="AY14" s="1029"/>
      <c r="AZ14" s="1029"/>
      <c r="BA14" s="1029"/>
      <c r="BB14" s="1029"/>
      <c r="BC14" s="1029"/>
      <c r="BD14" s="1029"/>
      <c r="BE14" s="1029"/>
      <c r="BF14" s="1035" t="str">
        <f>IF(X5=2,MAX(AT14:BA14)-MIN(AT14:BA14),IF(X5=3,MAX(AT14:BE14)-MIN(AT14:BE14),""))</f>
        <v/>
      </c>
      <c r="BG14" s="1035"/>
      <c r="BH14" s="1035"/>
      <c r="BI14" s="1035"/>
      <c r="BJ14" s="1032"/>
      <c r="BK14" s="1032"/>
      <c r="BL14" s="1032"/>
      <c r="BM14" s="1032"/>
      <c r="BO14" s="228" t="s">
        <v>359</v>
      </c>
      <c r="BP14" s="229" t="e">
        <f>VLOOKUP(BR10,BS2:BW12,4)</f>
        <v>#N/A</v>
      </c>
      <c r="BQ14" s="228" t="s">
        <v>360</v>
      </c>
      <c r="BR14" s="229" t="e">
        <f>BP5+BP15*BR8</f>
        <v>#VALUE!</v>
      </c>
      <c r="BS14" s="232"/>
      <c r="BT14" s="232"/>
      <c r="BU14" s="229"/>
      <c r="BV14" s="229"/>
      <c r="BW14" s="229"/>
      <c r="BX14" s="229"/>
      <c r="BY14" s="229"/>
      <c r="BZ14" s="229"/>
      <c r="CA14" s="229"/>
      <c r="CB14" s="229"/>
      <c r="CC14" s="229"/>
    </row>
    <row r="15" spans="1:81">
      <c r="B15" s="1030">
        <v>6</v>
      </c>
      <c r="C15" s="1030"/>
      <c r="D15" s="1030"/>
      <c r="E15" s="1030"/>
      <c r="F15" s="1029"/>
      <c r="G15" s="1029"/>
      <c r="H15" s="1029"/>
      <c r="I15" s="1029"/>
      <c r="J15" s="1029"/>
      <c r="K15" s="1029"/>
      <c r="L15" s="1029"/>
      <c r="M15" s="1029"/>
      <c r="N15" s="1029"/>
      <c r="O15" s="1029"/>
      <c r="P15" s="1029"/>
      <c r="Q15" s="1029"/>
      <c r="R15" s="1036" t="str">
        <f>IF(X5=2,MAX(F15:M15)-MIN(F15:M15),IF(X5=3,MAX(F15:Q15)-MIN(F15:Q15),""))</f>
        <v/>
      </c>
      <c r="S15" s="1037"/>
      <c r="T15" s="1037"/>
      <c r="U15" s="1038"/>
      <c r="V15" s="1030">
        <v>6</v>
      </c>
      <c r="W15" s="1030"/>
      <c r="X15" s="1030"/>
      <c r="Y15" s="1030"/>
      <c r="Z15" s="1029"/>
      <c r="AA15" s="1029"/>
      <c r="AB15" s="1029"/>
      <c r="AC15" s="1029"/>
      <c r="AD15" s="1029"/>
      <c r="AE15" s="1029"/>
      <c r="AF15" s="1029"/>
      <c r="AG15" s="1029"/>
      <c r="AH15" s="1029"/>
      <c r="AI15" s="1029"/>
      <c r="AJ15" s="1029"/>
      <c r="AK15" s="1029"/>
      <c r="AL15" s="1035" t="str">
        <f>IF(X5=2,MAX(Z15:AG15)-MIN(Z15:AG15),IF(X5=3,MAX(Z15:AK15)-MIN(Z15:AK15),""))</f>
        <v/>
      </c>
      <c r="AM15" s="1035"/>
      <c r="AN15" s="1035"/>
      <c r="AO15" s="1035"/>
      <c r="AP15" s="1030">
        <v>6</v>
      </c>
      <c r="AQ15" s="1030"/>
      <c r="AR15" s="1030"/>
      <c r="AS15" s="1030"/>
      <c r="AT15" s="1029"/>
      <c r="AU15" s="1029"/>
      <c r="AV15" s="1029"/>
      <c r="AW15" s="1029"/>
      <c r="AX15" s="1029"/>
      <c r="AY15" s="1029"/>
      <c r="AZ15" s="1029"/>
      <c r="BA15" s="1029"/>
      <c r="BB15" s="1029"/>
      <c r="BC15" s="1029"/>
      <c r="BD15" s="1029"/>
      <c r="BE15" s="1029"/>
      <c r="BF15" s="1035" t="str">
        <f>IF(X5=2,MAX(AT15:BA15)-MIN(AT15:BA15),IF(X5=3,MAX(AT15:BE15)-MIN(AT15:BE15),""))</f>
        <v/>
      </c>
      <c r="BG15" s="1035"/>
      <c r="BH15" s="1035"/>
      <c r="BI15" s="1035"/>
      <c r="BJ15" s="1032"/>
      <c r="BK15" s="1032"/>
      <c r="BL15" s="1032"/>
      <c r="BM15" s="1032"/>
      <c r="BO15" s="228" t="s">
        <v>361</v>
      </c>
      <c r="BP15" s="229" t="e">
        <f>VLOOKUP(BR10,BS2:BW12,5)</f>
        <v>#N/A</v>
      </c>
      <c r="BQ15" s="228" t="s">
        <v>362</v>
      </c>
      <c r="BR15" s="229" t="e">
        <f>BP5-BP15*BR8</f>
        <v>#VALUE!</v>
      </c>
      <c r="BS15" s="245"/>
      <c r="BT15" s="245"/>
      <c r="BU15" s="229"/>
      <c r="BV15" s="229"/>
      <c r="BW15" s="229"/>
      <c r="BX15" s="229"/>
      <c r="BY15" s="229"/>
      <c r="BZ15" s="229"/>
      <c r="CA15" s="229"/>
      <c r="CB15" s="229"/>
      <c r="CC15" s="229"/>
    </row>
    <row r="16" spans="1:81">
      <c r="B16" s="1030">
        <v>7</v>
      </c>
      <c r="C16" s="1030"/>
      <c r="D16" s="1030"/>
      <c r="E16" s="1030"/>
      <c r="F16" s="1029"/>
      <c r="G16" s="1029"/>
      <c r="H16" s="1029"/>
      <c r="I16" s="1029"/>
      <c r="J16" s="1029"/>
      <c r="K16" s="1029"/>
      <c r="L16" s="1029"/>
      <c r="M16" s="1029"/>
      <c r="N16" s="1029"/>
      <c r="O16" s="1029"/>
      <c r="P16" s="1029"/>
      <c r="Q16" s="1029"/>
      <c r="R16" s="1036" t="str">
        <f>IF(X5=2,MAX(F16:M16)-MIN(F16:M16),IF(X5=3,MAX(F16:Q16)-MIN(F16:Q16),""))</f>
        <v/>
      </c>
      <c r="S16" s="1037"/>
      <c r="T16" s="1037"/>
      <c r="U16" s="1038"/>
      <c r="V16" s="1030">
        <v>7</v>
      </c>
      <c r="W16" s="1030"/>
      <c r="X16" s="1030"/>
      <c r="Y16" s="1030"/>
      <c r="Z16" s="1029"/>
      <c r="AA16" s="1029"/>
      <c r="AB16" s="1029"/>
      <c r="AC16" s="1029"/>
      <c r="AD16" s="1029"/>
      <c r="AE16" s="1029"/>
      <c r="AF16" s="1029"/>
      <c r="AG16" s="1029"/>
      <c r="AH16" s="1029"/>
      <c r="AI16" s="1029"/>
      <c r="AJ16" s="1029"/>
      <c r="AK16" s="1029"/>
      <c r="AL16" s="1035" t="str">
        <f>IF(X5=2,MAX(Z16:AG16)-MIN(Z16:AG16),IF(X5=3,MAX(Z16:AK16)-MIN(Z16:AK16),""))</f>
        <v/>
      </c>
      <c r="AM16" s="1035"/>
      <c r="AN16" s="1035"/>
      <c r="AO16" s="1035"/>
      <c r="AP16" s="1030">
        <v>7</v>
      </c>
      <c r="AQ16" s="1030"/>
      <c r="AR16" s="1030"/>
      <c r="AS16" s="1030"/>
      <c r="AT16" s="1029"/>
      <c r="AU16" s="1029"/>
      <c r="AV16" s="1029"/>
      <c r="AW16" s="1029"/>
      <c r="AX16" s="1029"/>
      <c r="AY16" s="1029"/>
      <c r="AZ16" s="1029"/>
      <c r="BA16" s="1029"/>
      <c r="BB16" s="1029"/>
      <c r="BC16" s="1029"/>
      <c r="BD16" s="1029"/>
      <c r="BE16" s="1029"/>
      <c r="BF16" s="1035" t="str">
        <f>IF(X5=2,MAX(AT16:BA16)-MIN(AT16:BA16),IF(X5=3,MAX(AT16:BE16)-MIN(AT16:BE16),""))</f>
        <v/>
      </c>
      <c r="BG16" s="1035"/>
      <c r="BH16" s="1035"/>
      <c r="BI16" s="1035"/>
      <c r="BJ16" s="1032"/>
      <c r="BK16" s="1032"/>
      <c r="BL16" s="1032"/>
      <c r="BM16" s="1032"/>
      <c r="BO16" s="229"/>
      <c r="BP16" s="246" t="s">
        <v>363</v>
      </c>
      <c r="BQ16" s="245" t="s">
        <v>360</v>
      </c>
      <c r="BR16" s="245" t="s">
        <v>362</v>
      </c>
      <c r="BS16" s="245" t="s">
        <v>364</v>
      </c>
      <c r="BT16" s="245" t="s">
        <v>365</v>
      </c>
      <c r="BU16" s="245" t="s">
        <v>366</v>
      </c>
      <c r="BV16" s="245" t="s">
        <v>367</v>
      </c>
      <c r="BW16" s="245" t="s">
        <v>368</v>
      </c>
      <c r="BX16" s="245" t="s">
        <v>369</v>
      </c>
      <c r="BY16" s="245" t="s">
        <v>370</v>
      </c>
      <c r="BZ16" s="245" t="s">
        <v>371</v>
      </c>
      <c r="CA16" s="245" t="s">
        <v>372</v>
      </c>
      <c r="CB16" s="245" t="s">
        <v>373</v>
      </c>
      <c r="CC16" s="245" t="s">
        <v>358</v>
      </c>
    </row>
    <row r="17" spans="2:81">
      <c r="B17" s="1030">
        <v>8</v>
      </c>
      <c r="C17" s="1030"/>
      <c r="D17" s="1030"/>
      <c r="E17" s="1030"/>
      <c r="F17" s="1029"/>
      <c r="G17" s="1029"/>
      <c r="H17" s="1029"/>
      <c r="I17" s="1029"/>
      <c r="J17" s="1029"/>
      <c r="K17" s="1029"/>
      <c r="L17" s="1029"/>
      <c r="M17" s="1029"/>
      <c r="N17" s="1029"/>
      <c r="O17" s="1029"/>
      <c r="P17" s="1029"/>
      <c r="Q17" s="1029"/>
      <c r="R17" s="1036" t="str">
        <f>IF(X5=2,MAX(F17:M17)-MIN(F17:M17),IF(X5=3,MAX(F17:Q17)-MIN(F17:Q17),""))</f>
        <v/>
      </c>
      <c r="S17" s="1037"/>
      <c r="T17" s="1037"/>
      <c r="U17" s="1038"/>
      <c r="V17" s="1030">
        <v>8</v>
      </c>
      <c r="W17" s="1030"/>
      <c r="X17" s="1030"/>
      <c r="Y17" s="1030"/>
      <c r="Z17" s="1029"/>
      <c r="AA17" s="1029"/>
      <c r="AB17" s="1029"/>
      <c r="AC17" s="1029"/>
      <c r="AD17" s="1029"/>
      <c r="AE17" s="1029"/>
      <c r="AF17" s="1029"/>
      <c r="AG17" s="1029"/>
      <c r="AH17" s="1029"/>
      <c r="AI17" s="1029"/>
      <c r="AJ17" s="1029"/>
      <c r="AK17" s="1029"/>
      <c r="AL17" s="1035" t="str">
        <f>IF(X5=2,MAX(Z17:AG17)-MIN(Z17:AG17),IF(X5=3,MAX(Z17:AK17)-MIN(Z17:AK17),""))</f>
        <v/>
      </c>
      <c r="AM17" s="1035"/>
      <c r="AN17" s="1035"/>
      <c r="AO17" s="1035"/>
      <c r="AP17" s="1030">
        <v>8</v>
      </c>
      <c r="AQ17" s="1030"/>
      <c r="AR17" s="1030"/>
      <c r="AS17" s="1030"/>
      <c r="AT17" s="1029"/>
      <c r="AU17" s="1029"/>
      <c r="AV17" s="1029"/>
      <c r="AW17" s="1029"/>
      <c r="AX17" s="1029"/>
      <c r="AY17" s="1029"/>
      <c r="AZ17" s="1029"/>
      <c r="BA17" s="1029"/>
      <c r="BB17" s="1029"/>
      <c r="BC17" s="1029"/>
      <c r="BD17" s="1029"/>
      <c r="BE17" s="1029"/>
      <c r="BF17" s="1035" t="str">
        <f>IF(X5=2,MAX(AT17:BA17)-MIN(AT17:BA17),IF(X5=3,MAX(AT17:BE17)-MIN(AT17:BE17),""))</f>
        <v/>
      </c>
      <c r="BG17" s="1035"/>
      <c r="BH17" s="1035"/>
      <c r="BI17" s="1035"/>
      <c r="BJ17" s="1032"/>
      <c r="BK17" s="1032"/>
      <c r="BL17" s="1032"/>
      <c r="BM17" s="1032"/>
      <c r="BO17" s="245">
        <v>1</v>
      </c>
      <c r="BP17" s="229" t="str">
        <f>BR5</f>
        <v/>
      </c>
      <c r="BQ17" s="229" t="e">
        <f>BR14</f>
        <v>#VALUE!</v>
      </c>
      <c r="BR17" s="229" t="e">
        <f>BR15</f>
        <v>#VALUE!</v>
      </c>
      <c r="BS17" s="229" t="str">
        <f>BP7</f>
        <v/>
      </c>
      <c r="BT17" s="229" t="str">
        <f>IF(X5=1,F10,IF(X5=2,AVERAGE(F10:M10),IF(X5=3,AVERAGE(F10:Q10),"Error")))</f>
        <v>Error</v>
      </c>
      <c r="BU17" s="229" t="str">
        <f>IF(X5=1,Z10,IF(X5=2,AVERAGE(Z10:AG10),IF(X5=3,AVERAGE(Z10:AK10),"Error")))</f>
        <v>Error</v>
      </c>
      <c r="BV17" s="229" t="str">
        <f>IF(X5 = 1,AT10,IF(X5=2,AVERAGE(AT10:BA10),IF(X5=3,AVERAGE(AT10:BE10),"Error")))</f>
        <v>Error</v>
      </c>
      <c r="BW17" s="229" t="e">
        <f>BR2</f>
        <v>#DIV/0!</v>
      </c>
      <c r="BX17" s="229" t="e">
        <f>BR3</f>
        <v>#DIV/0!</v>
      </c>
      <c r="BY17" s="229" t="e">
        <f>BR4</f>
        <v>#DIV/0!</v>
      </c>
      <c r="BZ17" s="247" t="str">
        <f>R10</f>
        <v/>
      </c>
      <c r="CA17" s="247" t="str">
        <f>AL10</f>
        <v/>
      </c>
      <c r="CB17" s="247" t="str">
        <f>BF10</f>
        <v/>
      </c>
      <c r="CC17" s="229" t="e">
        <f>BR13</f>
        <v>#N/A</v>
      </c>
    </row>
    <row r="18" spans="2:81">
      <c r="B18" s="1030">
        <v>9</v>
      </c>
      <c r="C18" s="1030"/>
      <c r="D18" s="1030"/>
      <c r="E18" s="1030"/>
      <c r="F18" s="1029"/>
      <c r="G18" s="1029"/>
      <c r="H18" s="1029"/>
      <c r="I18" s="1029"/>
      <c r="J18" s="1029"/>
      <c r="K18" s="1029"/>
      <c r="L18" s="1029"/>
      <c r="M18" s="1029"/>
      <c r="N18" s="1029"/>
      <c r="O18" s="1029"/>
      <c r="P18" s="1029"/>
      <c r="Q18" s="1029"/>
      <c r="R18" s="1036" t="str">
        <f>IF(X5=2,MAX(F18:M18)-MIN(F18:M18),IF(X5=3,MAX(F18:Q18)-MIN(F18:Q18),""))</f>
        <v/>
      </c>
      <c r="S18" s="1037"/>
      <c r="T18" s="1037"/>
      <c r="U18" s="1038"/>
      <c r="V18" s="1030">
        <v>9</v>
      </c>
      <c r="W18" s="1030"/>
      <c r="X18" s="1030"/>
      <c r="Y18" s="1030"/>
      <c r="Z18" s="1029"/>
      <c r="AA18" s="1029"/>
      <c r="AB18" s="1029"/>
      <c r="AC18" s="1029"/>
      <c r="AD18" s="1029"/>
      <c r="AE18" s="1029"/>
      <c r="AF18" s="1029"/>
      <c r="AG18" s="1029"/>
      <c r="AH18" s="1029"/>
      <c r="AI18" s="1029"/>
      <c r="AJ18" s="1029"/>
      <c r="AK18" s="1029"/>
      <c r="AL18" s="1035" t="str">
        <f>IF(X5=2,MAX(Z18:AG18)-MIN(Z18:AG18),IF(X5=3,MAX(Z18:AK18)-MIN(Z18:AK18),""))</f>
        <v/>
      </c>
      <c r="AM18" s="1035"/>
      <c r="AN18" s="1035"/>
      <c r="AO18" s="1035"/>
      <c r="AP18" s="1030">
        <v>9</v>
      </c>
      <c r="AQ18" s="1030"/>
      <c r="AR18" s="1030"/>
      <c r="AS18" s="1030"/>
      <c r="AT18" s="1029"/>
      <c r="AU18" s="1029"/>
      <c r="AV18" s="1029"/>
      <c r="AW18" s="1029"/>
      <c r="AX18" s="1029"/>
      <c r="AY18" s="1029"/>
      <c r="AZ18" s="1029"/>
      <c r="BA18" s="1029"/>
      <c r="BB18" s="1029"/>
      <c r="BC18" s="1029"/>
      <c r="BD18" s="1029"/>
      <c r="BE18" s="1029"/>
      <c r="BF18" s="1035" t="str">
        <f>IF(X5=2,MAX(AT18:BA18)-MIN(AT18:BA18),IF(X5=3,MAX(AT18:BE18)-MIN(AT18:BE18),""))</f>
        <v/>
      </c>
      <c r="BG18" s="1035"/>
      <c r="BH18" s="1035"/>
      <c r="BI18" s="1035"/>
      <c r="BJ18" s="1032"/>
      <c r="BK18" s="1032"/>
      <c r="BL18" s="1032"/>
      <c r="BM18" s="1032"/>
      <c r="BO18" s="245">
        <v>2</v>
      </c>
      <c r="BP18" s="229" t="str">
        <f>BR5</f>
        <v/>
      </c>
      <c r="BQ18" s="229" t="e">
        <f>BR14</f>
        <v>#VALUE!</v>
      </c>
      <c r="BR18" s="229" t="e">
        <f>BR15</f>
        <v>#VALUE!</v>
      </c>
      <c r="BS18" s="229" t="str">
        <f>BP7</f>
        <v/>
      </c>
      <c r="BT18" s="229" t="str">
        <f>IF(X5=1,F11,IF(X5=2,AVERAGE(F11:M11),IF(X5=3,AVERAGE(F11:Q11),"Error")))</f>
        <v>Error</v>
      </c>
      <c r="BU18" s="229" t="str">
        <f>IF(X5=1,Z11,IF(X5=2,AVERAGE(Z11:AG11),IF(X5=3,AVERAGE(Z11:AK11),"Error")))</f>
        <v>Error</v>
      </c>
      <c r="BV18" s="229" t="str">
        <f>IF(X5= 1,AT11,IF(X5=2,AVERAGE(AT11:BA11),IF(X5=3,AVERAGE(AT11:BE11),"Error")))</f>
        <v>Error</v>
      </c>
      <c r="BW18" s="229" t="e">
        <f>BR2</f>
        <v>#DIV/0!</v>
      </c>
      <c r="BX18" s="229" t="e">
        <f>BR3</f>
        <v>#DIV/0!</v>
      </c>
      <c r="BY18" s="229" t="e">
        <f>BR4</f>
        <v>#DIV/0!</v>
      </c>
      <c r="BZ18" s="247" t="str">
        <f t="shared" ref="BZ18:BZ26" si="0">R11</f>
        <v/>
      </c>
      <c r="CA18" s="247" t="str">
        <f t="shared" ref="CA18:CA26" si="1">AL11</f>
        <v/>
      </c>
      <c r="CB18" s="247" t="str">
        <f t="shared" ref="CB18:CB26" si="2">BF11</f>
        <v/>
      </c>
      <c r="CC18" s="229" t="e">
        <f>BR13</f>
        <v>#N/A</v>
      </c>
    </row>
    <row r="19" spans="2:81">
      <c r="B19" s="1030">
        <v>10</v>
      </c>
      <c r="C19" s="1030"/>
      <c r="D19" s="1030"/>
      <c r="E19" s="1030"/>
      <c r="F19" s="1029"/>
      <c r="G19" s="1029"/>
      <c r="H19" s="1029"/>
      <c r="I19" s="1029"/>
      <c r="J19" s="1029"/>
      <c r="K19" s="1029"/>
      <c r="L19" s="1029"/>
      <c r="M19" s="1029"/>
      <c r="N19" s="1029"/>
      <c r="O19" s="1029"/>
      <c r="P19" s="1029"/>
      <c r="Q19" s="1029"/>
      <c r="R19" s="1036" t="str">
        <f>IF(X5=2,MAX(F19:M19)-MIN(F19:M19),IF(X5=3,MAX(F19:Q19)-MIN(F19:Q19),""))</f>
        <v/>
      </c>
      <c r="S19" s="1037"/>
      <c r="T19" s="1037"/>
      <c r="U19" s="1038"/>
      <c r="V19" s="1030">
        <v>10</v>
      </c>
      <c r="W19" s="1030"/>
      <c r="X19" s="1030"/>
      <c r="Y19" s="1030"/>
      <c r="Z19" s="1029"/>
      <c r="AA19" s="1029"/>
      <c r="AB19" s="1029"/>
      <c r="AC19" s="1029"/>
      <c r="AD19" s="1029"/>
      <c r="AE19" s="1029"/>
      <c r="AF19" s="1029"/>
      <c r="AG19" s="1029"/>
      <c r="AH19" s="1029"/>
      <c r="AI19" s="1029"/>
      <c r="AJ19" s="1029"/>
      <c r="AK19" s="1029"/>
      <c r="AL19" s="1035" t="str">
        <f>IF(X5=2,MAX(Z19:AG19)-MIN(Z19:AG19),IF(X5=3,MAX(Z19:AK19)-MIN(Z19:AK19),""))</f>
        <v/>
      </c>
      <c r="AM19" s="1035"/>
      <c r="AN19" s="1035"/>
      <c r="AO19" s="1035"/>
      <c r="AP19" s="1030">
        <v>10</v>
      </c>
      <c r="AQ19" s="1030"/>
      <c r="AR19" s="1030"/>
      <c r="AS19" s="1030"/>
      <c r="AT19" s="1029"/>
      <c r="AU19" s="1029"/>
      <c r="AV19" s="1029"/>
      <c r="AW19" s="1029"/>
      <c r="AX19" s="1029"/>
      <c r="AY19" s="1029"/>
      <c r="AZ19" s="1029"/>
      <c r="BA19" s="1029"/>
      <c r="BB19" s="1029"/>
      <c r="BC19" s="1029"/>
      <c r="BD19" s="1029"/>
      <c r="BE19" s="1029"/>
      <c r="BF19" s="1035" t="str">
        <f>IF(X5=2,MAX(AT19:BA19)-MIN(AT19:BA19),IF(X5=3,MAX(AT19:BE19)-MIN(AT19:BE19),""))</f>
        <v/>
      </c>
      <c r="BG19" s="1035"/>
      <c r="BH19" s="1035"/>
      <c r="BI19" s="1035"/>
      <c r="BJ19" s="1032"/>
      <c r="BK19" s="1032"/>
      <c r="BL19" s="1032"/>
      <c r="BM19" s="1032"/>
      <c r="BO19" s="245">
        <v>3</v>
      </c>
      <c r="BP19" s="229" t="str">
        <f>BR5</f>
        <v/>
      </c>
      <c r="BQ19" s="229" t="e">
        <f>BR14</f>
        <v>#VALUE!</v>
      </c>
      <c r="BR19" s="229" t="e">
        <f>BR15</f>
        <v>#VALUE!</v>
      </c>
      <c r="BS19" s="229" t="str">
        <f>BP7</f>
        <v/>
      </c>
      <c r="BT19" s="229" t="str">
        <f>IF(X5=1,F12,IF(X5=2,AVERAGE(F12:M12),IF(X5=3,AVERAGE(F12:Q12),"Error")))</f>
        <v>Error</v>
      </c>
      <c r="BU19" s="229" t="str">
        <f>IF(X5=1,Z12,IF(X5=2,AVERAGE(Z12:AG12),IF(X5=3,AVERAGE(Z12:AK12),"Error")))</f>
        <v>Error</v>
      </c>
      <c r="BV19" s="229" t="str">
        <f>IF(X5= 1,AT12,IF(X5=2,AVERAGE(AT12:BA12),IF(X5=3,AVERAGE(AT12:BE12),"Error")))</f>
        <v>Error</v>
      </c>
      <c r="BW19" s="229" t="e">
        <f>BR2</f>
        <v>#DIV/0!</v>
      </c>
      <c r="BX19" s="229" t="e">
        <f>BR3</f>
        <v>#DIV/0!</v>
      </c>
      <c r="BY19" s="229" t="e">
        <f>BR4</f>
        <v>#DIV/0!</v>
      </c>
      <c r="BZ19" s="247" t="str">
        <f t="shared" si="0"/>
        <v/>
      </c>
      <c r="CA19" s="247" t="str">
        <f t="shared" si="1"/>
        <v/>
      </c>
      <c r="CB19" s="247" t="str">
        <f t="shared" si="2"/>
        <v/>
      </c>
      <c r="CC19" s="229" t="e">
        <f>BR13</f>
        <v>#N/A</v>
      </c>
    </row>
    <row r="20" spans="2:81">
      <c r="B20" s="1033" t="s">
        <v>374</v>
      </c>
      <c r="C20" s="1033"/>
      <c r="D20" s="1033"/>
      <c r="E20" s="1033"/>
      <c r="F20" s="1033"/>
      <c r="G20" s="1033"/>
      <c r="H20" s="1033"/>
      <c r="I20" s="1033"/>
      <c r="J20" s="1033"/>
      <c r="K20" s="1033"/>
      <c r="L20" s="1033"/>
      <c r="M20" s="1033"/>
      <c r="N20" s="1033" t="s">
        <v>375</v>
      </c>
      <c r="O20" s="1033"/>
      <c r="P20" s="1033"/>
      <c r="Q20" s="1033"/>
      <c r="R20" s="1033"/>
      <c r="S20" s="1033"/>
      <c r="T20" s="1033"/>
      <c r="U20" s="1033"/>
      <c r="V20" s="1033"/>
      <c r="W20" s="1033"/>
      <c r="X20" s="1033"/>
      <c r="Y20" s="1033"/>
      <c r="BO20" s="245">
        <v>4</v>
      </c>
      <c r="BP20" s="229" t="str">
        <f>BR5</f>
        <v/>
      </c>
      <c r="BQ20" s="229" t="e">
        <f>BR14</f>
        <v>#VALUE!</v>
      </c>
      <c r="BR20" s="229" t="e">
        <f>BR15</f>
        <v>#VALUE!</v>
      </c>
      <c r="BS20" s="229" t="str">
        <f>BP7</f>
        <v/>
      </c>
      <c r="BT20" s="229" t="str">
        <f>IF(X5=1,F13,IF(X5=2,AVERAGE(F13:M13),IF(X5=3,AVERAGE(F13:Q13),"Error")))</f>
        <v>Error</v>
      </c>
      <c r="BU20" s="229" t="str">
        <f>IF(X5=1,Z13,IF(X5=2,AVERAGE(Z13:AG13),IF(X5=3,AVERAGE(Z13:AK13),"Error")))</f>
        <v>Error</v>
      </c>
      <c r="BV20" s="229" t="str">
        <f>IF(X5= 1,AT13,IF(X5=2,AVERAGE(AT13:BA13),IF(X5=3,AVERAGE(AT13:BE13),"Error")))</f>
        <v>Error</v>
      </c>
      <c r="BW20" s="229" t="e">
        <f>BR2</f>
        <v>#DIV/0!</v>
      </c>
      <c r="BX20" s="229" t="e">
        <f>BR3</f>
        <v>#DIV/0!</v>
      </c>
      <c r="BY20" s="229" t="e">
        <f>BR4</f>
        <v>#DIV/0!</v>
      </c>
      <c r="BZ20" s="247" t="str">
        <f t="shared" si="0"/>
        <v/>
      </c>
      <c r="CA20" s="247" t="str">
        <f t="shared" si="1"/>
        <v/>
      </c>
      <c r="CB20" s="247" t="str">
        <f t="shared" si="2"/>
        <v/>
      </c>
      <c r="CC20" s="229" t="e">
        <f>BR13</f>
        <v>#N/A</v>
      </c>
    </row>
    <row r="21" spans="2:81">
      <c r="B21" s="1046" t="s">
        <v>376</v>
      </c>
      <c r="C21" s="748"/>
      <c r="D21" s="748"/>
      <c r="E21" s="748"/>
      <c r="F21" s="748"/>
      <c r="G21" s="748"/>
      <c r="H21" s="1047" t="e">
        <f>BP13*BR7</f>
        <v>#VALUE!</v>
      </c>
      <c r="I21" s="1047"/>
      <c r="J21" s="1047"/>
      <c r="K21" s="1047"/>
      <c r="L21" s="1047"/>
      <c r="M21" s="1048"/>
      <c r="N21" s="1049" t="s">
        <v>231</v>
      </c>
      <c r="O21" s="1050"/>
      <c r="P21" s="1050"/>
      <c r="Q21" s="1050"/>
      <c r="R21" s="1050"/>
      <c r="S21" s="1050"/>
      <c r="T21" s="1050" t="e">
        <f>IF(T29 &lt; 0.1,"PASS",IF(AND(T29 &gt;= 0.1, T29 &lt;= 0.3),"Marginal",IF(T29&gt; 0.3,"FAIL","Error")))</f>
        <v>#VALUE!</v>
      </c>
      <c r="U21" s="1050"/>
      <c r="V21" s="1050"/>
      <c r="W21" s="1050"/>
      <c r="X21" s="1050"/>
      <c r="Y21" s="1050"/>
      <c r="BO21" s="245">
        <v>5</v>
      </c>
      <c r="BP21" s="229" t="str">
        <f>BR5</f>
        <v/>
      </c>
      <c r="BQ21" s="229" t="e">
        <f>BR14</f>
        <v>#VALUE!</v>
      </c>
      <c r="BR21" s="229" t="e">
        <f>BR15</f>
        <v>#VALUE!</v>
      </c>
      <c r="BS21" s="229" t="str">
        <f>BP7</f>
        <v/>
      </c>
      <c r="BT21" s="229" t="str">
        <f>IF(X5=1,F14,IF(X5=2,AVERAGE(F14:M14),IF(X5=3,AVERAGE(F14:Q14),"Error")))</f>
        <v>Error</v>
      </c>
      <c r="BU21" s="229" t="str">
        <f>IF(X5=1,Z14,IF(X5=2,AVERAGE(Z14:AG14),IF(X5=3,AVERAGE(Z14:AK14),"Error")))</f>
        <v>Error</v>
      </c>
      <c r="BV21" s="229" t="str">
        <f>IF(X5= 1,AT14,IF(X5=2,AVERAGE(AT14:BA14),IF(X5=3,AVERAGE(AT14:BE14),"Error")))</f>
        <v>Error</v>
      </c>
      <c r="BW21" s="229" t="e">
        <f>BR2</f>
        <v>#DIV/0!</v>
      </c>
      <c r="BX21" s="229" t="e">
        <f>BR3</f>
        <v>#DIV/0!</v>
      </c>
      <c r="BY21" s="229" t="e">
        <f>BR4</f>
        <v>#DIV/0!</v>
      </c>
      <c r="BZ21" s="247" t="str">
        <f t="shared" si="0"/>
        <v/>
      </c>
      <c r="CA21" s="247" t="str">
        <f t="shared" si="1"/>
        <v/>
      </c>
      <c r="CB21" s="247" t="str">
        <f t="shared" si="2"/>
        <v/>
      </c>
      <c r="CC21" s="229" t="e">
        <f>BR13</f>
        <v>#N/A</v>
      </c>
    </row>
    <row r="22" spans="2:81">
      <c r="B22" s="1040" t="s">
        <v>377</v>
      </c>
      <c r="C22" s="750"/>
      <c r="D22" s="750"/>
      <c r="E22" s="750"/>
      <c r="F22" s="750"/>
      <c r="G22" s="750"/>
      <c r="H22" s="1041" t="e">
        <f>IF((BP12*BP7)^2 &gt; (H21^2/(BR9*BR11)),SQRT((BP12*BP7)^2-(H21^2/(BR9*BR11))),0)</f>
        <v>#VALUE!</v>
      </c>
      <c r="I22" s="1041"/>
      <c r="J22" s="1041"/>
      <c r="K22" s="1041"/>
      <c r="L22" s="1041"/>
      <c r="M22" s="1042"/>
      <c r="N22" s="1051"/>
      <c r="O22" s="1052"/>
      <c r="P22" s="1052"/>
      <c r="Q22" s="1052"/>
      <c r="R22" s="1052"/>
      <c r="S22" s="1052"/>
      <c r="T22" s="1052"/>
      <c r="U22" s="1052"/>
      <c r="V22" s="1052"/>
      <c r="W22" s="1052"/>
      <c r="X22" s="1052"/>
      <c r="Y22" s="1052"/>
      <c r="BO22" s="245">
        <v>6</v>
      </c>
      <c r="BP22" s="229" t="str">
        <f>BR5</f>
        <v/>
      </c>
      <c r="BQ22" s="229" t="e">
        <f>BR14</f>
        <v>#VALUE!</v>
      </c>
      <c r="BR22" s="229" t="e">
        <f>BR15</f>
        <v>#VALUE!</v>
      </c>
      <c r="BS22" s="229" t="str">
        <f>BP7</f>
        <v/>
      </c>
      <c r="BT22" s="229" t="str">
        <f>IF(X5=1,F15,IF(X5=2,AVERAGE(F15:M15),IF(X5=3,AVERAGE(F15:Q15),"Error")))</f>
        <v>Error</v>
      </c>
      <c r="BU22" s="229" t="str">
        <f>IF(X5=1,Z15,IF(X5=2,AVERAGE(Z15:AG15),IF(X5=3,AVERAGE(Z15:AK15),"Error")))</f>
        <v>Error</v>
      </c>
      <c r="BV22" s="229" t="str">
        <f>IF(X5= 1,AT15,IF(X5=2,AVERAGE(AT15:BA15),IF(X5=3,AVERAGE(AT15:BE15),"Error")))</f>
        <v>Error</v>
      </c>
      <c r="BW22" s="229" t="e">
        <f>BR2</f>
        <v>#DIV/0!</v>
      </c>
      <c r="BX22" s="229" t="e">
        <f>BR3</f>
        <v>#DIV/0!</v>
      </c>
      <c r="BY22" s="229" t="e">
        <f>BR4</f>
        <v>#DIV/0!</v>
      </c>
      <c r="BZ22" s="247" t="str">
        <f t="shared" si="0"/>
        <v/>
      </c>
      <c r="CA22" s="247" t="str">
        <f t="shared" si="1"/>
        <v/>
      </c>
      <c r="CB22" s="247" t="str">
        <f t="shared" si="2"/>
        <v/>
      </c>
      <c r="CC22" s="229" t="e">
        <f>BR13</f>
        <v>#N/A</v>
      </c>
    </row>
    <row r="23" spans="2:81">
      <c r="B23" s="1040" t="s">
        <v>378</v>
      </c>
      <c r="C23" s="750"/>
      <c r="D23" s="750"/>
      <c r="E23" s="750"/>
      <c r="F23" s="750"/>
      <c r="G23" s="750"/>
      <c r="H23" s="1041" t="e">
        <f>SQRT((H21)^2+(H22)^2)</f>
        <v>#VALUE!</v>
      </c>
      <c r="I23" s="1041"/>
      <c r="J23" s="1041"/>
      <c r="K23" s="1041"/>
      <c r="L23" s="1041"/>
      <c r="M23" s="1042"/>
      <c r="N23" s="1062" t="s">
        <v>379</v>
      </c>
      <c r="O23" s="1063"/>
      <c r="P23" s="1063"/>
      <c r="Q23" s="1063"/>
      <c r="R23" s="1063"/>
      <c r="S23" s="1063"/>
      <c r="T23" s="1039" t="s">
        <v>380</v>
      </c>
      <c r="U23" s="1039"/>
      <c r="V23" s="1039"/>
      <c r="W23" s="1039"/>
      <c r="X23" s="1039"/>
      <c r="Y23" s="1039"/>
      <c r="BO23" s="245">
        <v>7</v>
      </c>
      <c r="BP23" s="229" t="str">
        <f>BR5</f>
        <v/>
      </c>
      <c r="BQ23" s="229" t="e">
        <f>BR14</f>
        <v>#VALUE!</v>
      </c>
      <c r="BR23" s="229" t="e">
        <f>BR15</f>
        <v>#VALUE!</v>
      </c>
      <c r="BS23" s="229" t="str">
        <f>BP7</f>
        <v/>
      </c>
      <c r="BT23" s="229" t="str">
        <f>IF(X5=1,F16,IF(X5=2,AVERAGE(F16:M16),IF(X5=3,AVERAGE(F16:Q16),"Error")))</f>
        <v>Error</v>
      </c>
      <c r="BU23" s="229" t="str">
        <f>IF(X5=1,Z16,IF(X5=2,AVERAGE(Z16:AG16),IF(X5=3,AVERAGE(Z16:AK16),"Error")))</f>
        <v>Error</v>
      </c>
      <c r="BV23" s="229" t="str">
        <f>IF(X5 = 1,AT16,IF(X5=2,AVERAGE(AT16:BA16),IF(X5=3,AVERAGE(AT16:BE16),"Error")))</f>
        <v>Error</v>
      </c>
      <c r="BW23" s="229" t="e">
        <f>BR2</f>
        <v>#DIV/0!</v>
      </c>
      <c r="BX23" s="229" t="e">
        <f>BR3</f>
        <v>#DIV/0!</v>
      </c>
      <c r="BY23" s="229" t="e">
        <f>BR4</f>
        <v>#DIV/0!</v>
      </c>
      <c r="BZ23" s="247" t="str">
        <f t="shared" si="0"/>
        <v/>
      </c>
      <c r="CA23" s="247" t="str">
        <f t="shared" si="1"/>
        <v/>
      </c>
      <c r="CB23" s="247" t="str">
        <f t="shared" si="2"/>
        <v/>
      </c>
      <c r="CC23" s="229" t="e">
        <f>BR13</f>
        <v>#N/A</v>
      </c>
    </row>
    <row r="24" spans="2:81">
      <c r="B24" s="1040" t="s">
        <v>381</v>
      </c>
      <c r="C24" s="750"/>
      <c r="D24" s="750"/>
      <c r="E24" s="750"/>
      <c r="F24" s="750"/>
      <c r="G24" s="750"/>
      <c r="H24" s="1041" t="e">
        <f>BP11*BR12</f>
        <v>#N/A</v>
      </c>
      <c r="I24" s="1041"/>
      <c r="J24" s="1041"/>
      <c r="K24" s="1041"/>
      <c r="L24" s="1041"/>
      <c r="M24" s="1042"/>
      <c r="N24" s="1043" t="s">
        <v>382</v>
      </c>
      <c r="O24" s="1044"/>
      <c r="P24" s="1044"/>
      <c r="Q24" s="1044"/>
      <c r="R24" s="1044"/>
      <c r="S24" s="1044"/>
      <c r="T24" s="1045" t="s">
        <v>383</v>
      </c>
      <c r="U24" s="1045"/>
      <c r="V24" s="1045"/>
      <c r="W24" s="1045"/>
      <c r="X24" s="1045"/>
      <c r="Y24" s="1045"/>
      <c r="BO24" s="245">
        <v>8</v>
      </c>
      <c r="BP24" s="229" t="str">
        <f>BR5</f>
        <v/>
      </c>
      <c r="BQ24" s="229" t="e">
        <f>BR14</f>
        <v>#VALUE!</v>
      </c>
      <c r="BR24" s="229" t="e">
        <f>BR15</f>
        <v>#VALUE!</v>
      </c>
      <c r="BS24" s="229" t="str">
        <f>BP7</f>
        <v/>
      </c>
      <c r="BT24" s="229" t="e">
        <f>IF(X5=1,F17,IF(X=5=2,AVERAGE(F17:M17),IF(X5=3,AVERAGE(F17:Q17),"Error")))</f>
        <v>#NAME?</v>
      </c>
      <c r="BU24" s="229" t="str">
        <f>IF(X5=1,Z17,IF(X5=2,AVERAGE(Z17:AG17),IF(X5=3,AVERAGE(Z17:AK17),"Error")))</f>
        <v>Error</v>
      </c>
      <c r="BV24" s="229" t="str">
        <f>IF(X5 = 1,AT17,IF(X5=2,AVERAGE(AT17:BA17),IF(X5=3,AVERAGE(AT17:BE17),"Error")))</f>
        <v>Error</v>
      </c>
      <c r="BW24" s="229" t="e">
        <f>BR2</f>
        <v>#DIV/0!</v>
      </c>
      <c r="BX24" s="229" t="e">
        <f>BR3</f>
        <v>#DIV/0!</v>
      </c>
      <c r="BY24" s="229" t="e">
        <f>BR4</f>
        <v>#DIV/0!</v>
      </c>
      <c r="BZ24" s="247" t="str">
        <f t="shared" si="0"/>
        <v/>
      </c>
      <c r="CA24" s="247" t="str">
        <f t="shared" si="1"/>
        <v/>
      </c>
      <c r="CB24" s="247" t="str">
        <f t="shared" si="2"/>
        <v/>
      </c>
      <c r="CC24" s="229" t="e">
        <f>BR13</f>
        <v>#N/A</v>
      </c>
    </row>
    <row r="25" spans="2:81">
      <c r="B25" s="1040" t="s">
        <v>384</v>
      </c>
      <c r="C25" s="750"/>
      <c r="D25" s="750"/>
      <c r="E25" s="750"/>
      <c r="F25" s="750"/>
      <c r="G25" s="750"/>
      <c r="H25" s="1041" t="e">
        <f>SQRT(H23^2+H24^2)</f>
        <v>#VALUE!</v>
      </c>
      <c r="I25" s="1041"/>
      <c r="J25" s="1041"/>
      <c r="K25" s="1041"/>
      <c r="L25" s="1041"/>
      <c r="M25" s="1042"/>
      <c r="N25" s="1053" t="s">
        <v>385</v>
      </c>
      <c r="O25" s="1054"/>
      <c r="P25" s="1054"/>
      <c r="Q25" s="1054"/>
      <c r="R25" s="1054"/>
      <c r="S25" s="1054"/>
      <c r="T25" s="1055" t="s">
        <v>386</v>
      </c>
      <c r="U25" s="1055"/>
      <c r="V25" s="1055"/>
      <c r="W25" s="1055"/>
      <c r="X25" s="1055"/>
      <c r="Y25" s="1055"/>
      <c r="BO25" s="245">
        <v>9</v>
      </c>
      <c r="BP25" s="229" t="str">
        <f>BR5</f>
        <v/>
      </c>
      <c r="BQ25" s="229" t="e">
        <f>BR14</f>
        <v>#VALUE!</v>
      </c>
      <c r="BR25" s="229" t="e">
        <f>BR15</f>
        <v>#VALUE!</v>
      </c>
      <c r="BS25" s="229" t="str">
        <f>BP7</f>
        <v/>
      </c>
      <c r="BT25" s="229" t="str">
        <f>IF(X5=1,F18,IF(X5=2,AVERAGE(F18:M18),IF(X5=3,AVERAGE(F18:Q18),"Error")))</f>
        <v>Error</v>
      </c>
      <c r="BU25" s="229" t="str">
        <f>IF(X5=1,Z18,IF(X5=2,AVERAGE(Z18:AG18),IF(X5=3,AVERAGE(Z18:AK18),"Error")))</f>
        <v>Error</v>
      </c>
      <c r="BV25" s="229" t="str">
        <f>IF(X5= 1,AT18,IF(X5=2,AVERAGE(AT18:BA18),IF(X5=3,AVERAGE(AT18:BE18),"Error")))</f>
        <v>Error</v>
      </c>
      <c r="BW25" s="229" t="e">
        <f>BR2</f>
        <v>#DIV/0!</v>
      </c>
      <c r="BX25" s="229" t="e">
        <f>BR3</f>
        <v>#DIV/0!</v>
      </c>
      <c r="BY25" s="229" t="e">
        <f>BR4</f>
        <v>#DIV/0!</v>
      </c>
      <c r="BZ25" s="247" t="str">
        <f t="shared" si="0"/>
        <v/>
      </c>
      <c r="CA25" s="247" t="str">
        <f t="shared" si="1"/>
        <v/>
      </c>
      <c r="CB25" s="247" t="str">
        <f t="shared" si="2"/>
        <v/>
      </c>
      <c r="CC25" s="229" t="e">
        <f>BR13</f>
        <v>#N/A</v>
      </c>
    </row>
    <row r="26" spans="2:81">
      <c r="B26" s="1033" t="s">
        <v>582</v>
      </c>
      <c r="C26" s="1033"/>
      <c r="D26" s="1033"/>
      <c r="E26" s="1033"/>
      <c r="F26" s="1033"/>
      <c r="G26" s="1033"/>
      <c r="H26" s="1033"/>
      <c r="I26" s="1033"/>
      <c r="J26" s="1033"/>
      <c r="K26" s="1033"/>
      <c r="L26" s="1033"/>
      <c r="M26" s="1033"/>
      <c r="N26" s="1033"/>
      <c r="O26" s="1033"/>
      <c r="P26" s="1033"/>
      <c r="Q26" s="1033"/>
      <c r="R26" s="1033"/>
      <c r="S26" s="1033"/>
      <c r="T26" s="1033"/>
      <c r="U26" s="1033"/>
      <c r="V26" s="1033"/>
      <c r="W26" s="1033"/>
      <c r="X26" s="1033"/>
      <c r="Y26" s="1033"/>
      <c r="BO26" s="245">
        <v>10</v>
      </c>
      <c r="BP26" s="229" t="str">
        <f>BR5</f>
        <v/>
      </c>
      <c r="BQ26" s="229" t="e">
        <f>BR14</f>
        <v>#VALUE!</v>
      </c>
      <c r="BR26" s="229" t="e">
        <f>BR15</f>
        <v>#VALUE!</v>
      </c>
      <c r="BS26" s="229" t="str">
        <f>BP7</f>
        <v/>
      </c>
      <c r="BT26" s="229" t="str">
        <f>IF(X5=1,F19,IF(X5=2,AVERAGE(F19:M19),IF(X5=3,AVERAGE(F19:Q19),"Error")))</f>
        <v>Error</v>
      </c>
      <c r="BU26" s="229" t="str">
        <f>IF(X5=1,Z19,IF(X5=2,AVERAGE(Z19:AG19),IF(X5=3,AVERAGE(Z19:AK19),"Error")))</f>
        <v>Error</v>
      </c>
      <c r="BV26" s="229" t="str">
        <f>IF(X5= 1,AT19,IF(X5=2,AVERAGE(AT19:BA19),IF(X5=3,AVERAGE(AT19:BE19),"Error")))</f>
        <v>Error</v>
      </c>
      <c r="BW26" s="229" t="e">
        <f>BR2</f>
        <v>#DIV/0!</v>
      </c>
      <c r="BX26" s="229" t="e">
        <f>BR3</f>
        <v>#DIV/0!</v>
      </c>
      <c r="BY26" s="229" t="e">
        <f>BR4</f>
        <v>#DIV/0!</v>
      </c>
      <c r="BZ26" s="247" t="str">
        <f t="shared" si="0"/>
        <v/>
      </c>
      <c r="CA26" s="247" t="str">
        <f t="shared" si="1"/>
        <v/>
      </c>
      <c r="CB26" s="247" t="str">
        <f t="shared" si="2"/>
        <v/>
      </c>
      <c r="CC26" s="229" t="e">
        <f>BR13</f>
        <v>#N/A</v>
      </c>
    </row>
    <row r="27" spans="2:81">
      <c r="B27" s="1046" t="s">
        <v>387</v>
      </c>
      <c r="C27" s="748"/>
      <c r="D27" s="748"/>
      <c r="E27" s="748"/>
      <c r="F27" s="748"/>
      <c r="G27" s="748"/>
      <c r="H27" s="748"/>
      <c r="I27" s="748"/>
      <c r="J27" s="1047" t="e">
        <f>H21/H25</f>
        <v>#VALUE!</v>
      </c>
      <c r="K27" s="1047"/>
      <c r="L27" s="1047"/>
      <c r="M27" s="1047"/>
      <c r="N27" s="748" t="s">
        <v>388</v>
      </c>
      <c r="O27" s="748"/>
      <c r="P27" s="748"/>
      <c r="Q27" s="748"/>
      <c r="R27" s="748"/>
      <c r="S27" s="748"/>
      <c r="T27" s="1047" t="e">
        <f>H21/(F5-N5)</f>
        <v>#VALUE!</v>
      </c>
      <c r="U27" s="1047"/>
      <c r="V27" s="1047"/>
      <c r="W27" s="1047"/>
      <c r="X27" s="1047"/>
      <c r="Y27" s="1048"/>
      <c r="BO27" s="229"/>
      <c r="BP27" s="229"/>
      <c r="BQ27" s="229"/>
      <c r="BR27" s="229"/>
      <c r="BS27" s="229"/>
      <c r="BT27" s="229"/>
      <c r="BU27" s="229"/>
      <c r="BV27" s="229"/>
      <c r="BW27" s="229"/>
      <c r="BX27" s="229"/>
      <c r="BY27" s="229"/>
      <c r="BZ27" s="229"/>
      <c r="CA27" s="229"/>
      <c r="CB27" s="229"/>
      <c r="CC27" s="229"/>
    </row>
    <row r="28" spans="2:81">
      <c r="B28" s="1040" t="s">
        <v>389</v>
      </c>
      <c r="C28" s="750"/>
      <c r="D28" s="750"/>
      <c r="E28" s="750"/>
      <c r="F28" s="750"/>
      <c r="G28" s="750"/>
      <c r="H28" s="750"/>
      <c r="I28" s="750"/>
      <c r="J28" s="1041" t="e">
        <f>H22/H25</f>
        <v>#VALUE!</v>
      </c>
      <c r="K28" s="1041"/>
      <c r="L28" s="1041"/>
      <c r="M28" s="1041"/>
      <c r="N28" s="750" t="s">
        <v>390</v>
      </c>
      <c r="O28" s="750"/>
      <c r="P28" s="750"/>
      <c r="Q28" s="750"/>
      <c r="R28" s="750"/>
      <c r="S28" s="750"/>
      <c r="T28" s="1041" t="e">
        <f>H22/(F5-N5)</f>
        <v>#VALUE!</v>
      </c>
      <c r="U28" s="1041"/>
      <c r="V28" s="1041"/>
      <c r="W28" s="1041"/>
      <c r="X28" s="1041"/>
      <c r="Y28" s="1042"/>
    </row>
    <row r="29" spans="2:81">
      <c r="B29" s="1040" t="s">
        <v>391</v>
      </c>
      <c r="C29" s="750"/>
      <c r="D29" s="750"/>
      <c r="E29" s="750"/>
      <c r="F29" s="750"/>
      <c r="G29" s="750"/>
      <c r="H29" s="750"/>
      <c r="I29" s="750"/>
      <c r="J29" s="1041" t="e">
        <f>H23/H25</f>
        <v>#VALUE!</v>
      </c>
      <c r="K29" s="1041"/>
      <c r="L29" s="1041"/>
      <c r="M29" s="1041"/>
      <c r="N29" s="750" t="s">
        <v>392</v>
      </c>
      <c r="O29" s="750"/>
      <c r="P29" s="750"/>
      <c r="Q29" s="750"/>
      <c r="R29" s="750"/>
      <c r="S29" s="750"/>
      <c r="T29" s="1041" t="e">
        <f>H23/(F5-N5)</f>
        <v>#VALUE!</v>
      </c>
      <c r="U29" s="1041"/>
      <c r="V29" s="1041"/>
      <c r="W29" s="1041"/>
      <c r="X29" s="1041"/>
      <c r="Y29" s="1042"/>
    </row>
    <row r="30" spans="2:81">
      <c r="B30" s="1056" t="s">
        <v>393</v>
      </c>
      <c r="C30" s="1057"/>
      <c r="D30" s="1057"/>
      <c r="E30" s="1057"/>
      <c r="F30" s="1057"/>
      <c r="G30" s="1057"/>
      <c r="H30" s="1057"/>
      <c r="I30" s="1057"/>
      <c r="J30" s="710" t="e">
        <f>H24/H25</f>
        <v>#N/A</v>
      </c>
      <c r="K30" s="710"/>
      <c r="L30" s="710"/>
      <c r="M30" s="710"/>
      <c r="N30" s="248"/>
      <c r="O30" s="248"/>
      <c r="P30" s="248"/>
      <c r="Q30" s="248"/>
      <c r="R30" s="248"/>
      <c r="S30" s="248"/>
      <c r="T30" s="248"/>
      <c r="U30" s="248"/>
      <c r="V30" s="248"/>
      <c r="W30" s="248"/>
      <c r="X30" s="248"/>
      <c r="Y30" s="249"/>
    </row>
  </sheetData>
  <mergeCells count="227">
    <mergeCell ref="B30:I30"/>
    <mergeCell ref="J30:M30"/>
    <mergeCell ref="B3:E3"/>
    <mergeCell ref="F3:I3"/>
    <mergeCell ref="J3:M3"/>
    <mergeCell ref="N3:Q3"/>
    <mergeCell ref="B6:E6"/>
    <mergeCell ref="F6:I6"/>
    <mergeCell ref="B28:I28"/>
    <mergeCell ref="J28:M28"/>
    <mergeCell ref="N28:S28"/>
    <mergeCell ref="B23:G23"/>
    <mergeCell ref="H23:M23"/>
    <mergeCell ref="N23:S23"/>
    <mergeCell ref="N14:Q14"/>
    <mergeCell ref="R14:U14"/>
    <mergeCell ref="R12:U12"/>
    <mergeCell ref="N9:Q9"/>
    <mergeCell ref="R9:U9"/>
    <mergeCell ref="T28:Y28"/>
    <mergeCell ref="B29:I29"/>
    <mergeCell ref="J29:M29"/>
    <mergeCell ref="N29:S29"/>
    <mergeCell ref="T29:Y29"/>
    <mergeCell ref="B25:G25"/>
    <mergeCell ref="H25:M25"/>
    <mergeCell ref="N25:S25"/>
    <mergeCell ref="T25:Y25"/>
    <mergeCell ref="B26:Y26"/>
    <mergeCell ref="B27:I27"/>
    <mergeCell ref="J27:M27"/>
    <mergeCell ref="N27:S27"/>
    <mergeCell ref="T27:Y27"/>
    <mergeCell ref="J18:M18"/>
    <mergeCell ref="N18:Q18"/>
    <mergeCell ref="R18:U18"/>
    <mergeCell ref="V18:Y18"/>
    <mergeCell ref="T23:Y23"/>
    <mergeCell ref="B24:G24"/>
    <mergeCell ref="H24:M24"/>
    <mergeCell ref="N24:S24"/>
    <mergeCell ref="T24:Y24"/>
    <mergeCell ref="B20:M20"/>
    <mergeCell ref="N20:Y20"/>
    <mergeCell ref="B21:G21"/>
    <mergeCell ref="H21:M21"/>
    <mergeCell ref="N21:S22"/>
    <mergeCell ref="T21:Y22"/>
    <mergeCell ref="B22:G22"/>
    <mergeCell ref="H22:M22"/>
    <mergeCell ref="AL19:AO19"/>
    <mergeCell ref="AP19:AS19"/>
    <mergeCell ref="AT19:AW19"/>
    <mergeCell ref="AX19:BA19"/>
    <mergeCell ref="BB19:BE19"/>
    <mergeCell ref="BF19:BI19"/>
    <mergeCell ref="BF18:BI18"/>
    <mergeCell ref="B19:E19"/>
    <mergeCell ref="F19:I19"/>
    <mergeCell ref="J19:M19"/>
    <mergeCell ref="N19:Q19"/>
    <mergeCell ref="R19:U19"/>
    <mergeCell ref="V19:Y19"/>
    <mergeCell ref="Z19:AC19"/>
    <mergeCell ref="AD19:AG19"/>
    <mergeCell ref="AH19:AK19"/>
    <mergeCell ref="AH18:AK18"/>
    <mergeCell ref="AL18:AO18"/>
    <mergeCell ref="AP18:AS18"/>
    <mergeCell ref="AT18:AW18"/>
    <mergeCell ref="AX18:BA18"/>
    <mergeCell ref="BB18:BE18"/>
    <mergeCell ref="B18:E18"/>
    <mergeCell ref="F18:I18"/>
    <mergeCell ref="Z18:AC18"/>
    <mergeCell ref="AD18:AG18"/>
    <mergeCell ref="AD17:AG17"/>
    <mergeCell ref="AX16:BA16"/>
    <mergeCell ref="BB16:BE16"/>
    <mergeCell ref="BF16:BI16"/>
    <mergeCell ref="B17:E17"/>
    <mergeCell ref="F17:I17"/>
    <mergeCell ref="J17:M17"/>
    <mergeCell ref="N17:Q17"/>
    <mergeCell ref="R17:U17"/>
    <mergeCell ref="V17:Y17"/>
    <mergeCell ref="Z17:AC17"/>
    <mergeCell ref="Z16:AC16"/>
    <mergeCell ref="AD16:AG16"/>
    <mergeCell ref="AH16:AK16"/>
    <mergeCell ref="AL16:AO16"/>
    <mergeCell ref="AP16:AS16"/>
    <mergeCell ref="AT16:AW16"/>
    <mergeCell ref="B16:E16"/>
    <mergeCell ref="F16:I16"/>
    <mergeCell ref="J16:M16"/>
    <mergeCell ref="N16:Q16"/>
    <mergeCell ref="R16:U16"/>
    <mergeCell ref="AH14:AK14"/>
    <mergeCell ref="AL14:AO14"/>
    <mergeCell ref="AP14:AS14"/>
    <mergeCell ref="AT14:AW14"/>
    <mergeCell ref="AX14:BA14"/>
    <mergeCell ref="BB14:BE14"/>
    <mergeCell ref="B14:E14"/>
    <mergeCell ref="F14:I14"/>
    <mergeCell ref="J14:M14"/>
    <mergeCell ref="V14:Y14"/>
    <mergeCell ref="Z14:AC14"/>
    <mergeCell ref="AD14:AG14"/>
    <mergeCell ref="B15:E15"/>
    <mergeCell ref="F15:I15"/>
    <mergeCell ref="J15:M15"/>
    <mergeCell ref="N15:Q15"/>
    <mergeCell ref="R15:U15"/>
    <mergeCell ref="V15:Y15"/>
    <mergeCell ref="Z15:AC15"/>
    <mergeCell ref="AD15:AG15"/>
    <mergeCell ref="AH15:AK15"/>
    <mergeCell ref="V16:Y16"/>
    <mergeCell ref="BB17:BE17"/>
    <mergeCell ref="BF17:BI17"/>
    <mergeCell ref="BB15:BE15"/>
    <mergeCell ref="BF15:BI15"/>
    <mergeCell ref="AH17:AK17"/>
    <mergeCell ref="AL17:AO17"/>
    <mergeCell ref="AP17:AS17"/>
    <mergeCell ref="AT17:AW17"/>
    <mergeCell ref="AX17:BA17"/>
    <mergeCell ref="AL15:AO15"/>
    <mergeCell ref="AP15:AS15"/>
    <mergeCell ref="AT15:AW15"/>
    <mergeCell ref="AX15:BA15"/>
    <mergeCell ref="B13:E13"/>
    <mergeCell ref="F13:I13"/>
    <mergeCell ref="J13:M13"/>
    <mergeCell ref="N13:Q13"/>
    <mergeCell ref="R13:U13"/>
    <mergeCell ref="V13:Y13"/>
    <mergeCell ref="Z13:AC13"/>
    <mergeCell ref="Z12:AC12"/>
    <mergeCell ref="AD12:AG12"/>
    <mergeCell ref="B12:E12"/>
    <mergeCell ref="F12:I12"/>
    <mergeCell ref="J12:M12"/>
    <mergeCell ref="N12:Q12"/>
    <mergeCell ref="BF14:BI14"/>
    <mergeCell ref="BB10:BE10"/>
    <mergeCell ref="V12:Y12"/>
    <mergeCell ref="BB13:BE13"/>
    <mergeCell ref="BF13:BI13"/>
    <mergeCell ref="AL11:AO11"/>
    <mergeCell ref="AP11:AS11"/>
    <mergeCell ref="AT11:AW11"/>
    <mergeCell ref="AX11:BA11"/>
    <mergeCell ref="BB11:BE11"/>
    <mergeCell ref="BF11:BI11"/>
    <mergeCell ref="AH13:AK13"/>
    <mergeCell ref="AL13:AO13"/>
    <mergeCell ref="AP13:AS13"/>
    <mergeCell ref="AT13:AW13"/>
    <mergeCell ref="AX13:BA13"/>
    <mergeCell ref="AD13:AG13"/>
    <mergeCell ref="AX12:BA12"/>
    <mergeCell ref="BB12:BE12"/>
    <mergeCell ref="BF12:BI12"/>
    <mergeCell ref="AH12:AK12"/>
    <mergeCell ref="AL12:AO12"/>
    <mergeCell ref="AP12:AS12"/>
    <mergeCell ref="AT12:AW12"/>
    <mergeCell ref="B11:E11"/>
    <mergeCell ref="F11:I11"/>
    <mergeCell ref="J11:M11"/>
    <mergeCell ref="N11:Q11"/>
    <mergeCell ref="R11:U11"/>
    <mergeCell ref="V11:Y11"/>
    <mergeCell ref="Z11:AC11"/>
    <mergeCell ref="AD11:AG11"/>
    <mergeCell ref="AH11:AK11"/>
    <mergeCell ref="V9:Y9"/>
    <mergeCell ref="Z9:AC9"/>
    <mergeCell ref="BB9:BE9"/>
    <mergeCell ref="BF9:BI9"/>
    <mergeCell ref="B10:E10"/>
    <mergeCell ref="F10:I10"/>
    <mergeCell ref="J10:M10"/>
    <mergeCell ref="N10:Q10"/>
    <mergeCell ref="R10:U10"/>
    <mergeCell ref="V10:Y10"/>
    <mergeCell ref="Z10:AC10"/>
    <mergeCell ref="AD10:AG10"/>
    <mergeCell ref="AD9:AG9"/>
    <mergeCell ref="AH9:AK9"/>
    <mergeCell ref="AL9:AO9"/>
    <mergeCell ref="AP9:AS9"/>
    <mergeCell ref="AT9:AW9"/>
    <mergeCell ref="AX9:BA9"/>
    <mergeCell ref="BF10:BI10"/>
    <mergeCell ref="AH10:AK10"/>
    <mergeCell ref="AL10:AO10"/>
    <mergeCell ref="AP10:AS10"/>
    <mergeCell ref="AT10:AW10"/>
    <mergeCell ref="AX10:BA10"/>
    <mergeCell ref="A1:M2"/>
    <mergeCell ref="N1:BN2"/>
    <mergeCell ref="B4:E4"/>
    <mergeCell ref="F4:I4"/>
    <mergeCell ref="J4:M4"/>
    <mergeCell ref="N4:Q4"/>
    <mergeCell ref="Z5:AG5"/>
    <mergeCell ref="AH5:AI5"/>
    <mergeCell ref="B8:E8"/>
    <mergeCell ref="F8:U8"/>
    <mergeCell ref="V8:Y8"/>
    <mergeCell ref="Z8:AO8"/>
    <mergeCell ref="B5:E5"/>
    <mergeCell ref="F5:I5"/>
    <mergeCell ref="J5:M5"/>
    <mergeCell ref="N5:Q5"/>
    <mergeCell ref="R5:W5"/>
    <mergeCell ref="X5:Y5"/>
    <mergeCell ref="AP8:AS8"/>
    <mergeCell ref="AT8:BI8"/>
    <mergeCell ref="BJ8:BM19"/>
    <mergeCell ref="B9:E9"/>
    <mergeCell ref="F9:I9"/>
    <mergeCell ref="J9:M9"/>
  </mergeCells>
  <conditionalFormatting sqref="F4:I5 N4:Q5 X5:Y5 AH5:AI5 F6">
    <cfRule type="containsBlanks" dxfId="6" priority="1">
      <formula>LEN(TRIM(F4))=0</formula>
    </cfRule>
  </conditionalFormatting>
  <dataValidations count="1">
    <dataValidation type="list" allowBlank="1" showInputMessage="1" showErrorMessage="1" sqref="X5:Y5 AH5:AI5">
      <formula1>"2,3"</formula1>
    </dataValidation>
  </dataValidations>
  <pageMargins left="0.7" right="0.7" top="0.75" bottom="0.75" header="0.3" footer="0.3"/>
  <pageSetup paperSize="341"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G111"/>
  <sheetViews>
    <sheetView workbookViewId="0">
      <selection activeCell="D8" sqref="D8"/>
    </sheetView>
  </sheetViews>
  <sheetFormatPr defaultColWidth="9.140625" defaultRowHeight="15"/>
  <cols>
    <col min="1" max="1" width="3.140625" customWidth="1"/>
    <col min="2" max="2" width="6.42578125" customWidth="1"/>
    <col min="3" max="3" width="32" customWidth="1"/>
    <col min="4" max="4" width="12.85546875" customWidth="1"/>
    <col min="5" max="6" width="9.5703125" customWidth="1"/>
    <col min="7" max="7" width="6.42578125" customWidth="1"/>
    <col min="8" max="15" width="9.5703125" customWidth="1"/>
    <col min="16" max="16" width="9.140625" customWidth="1"/>
    <col min="18" max="18" width="25.5703125" customWidth="1"/>
    <col min="19" max="20" width="12.85546875" customWidth="1"/>
    <col min="21" max="21" width="3.140625" customWidth="1"/>
    <col min="27" max="28" width="9.140625" customWidth="1"/>
    <col min="32" max="32" width="28.28515625" customWidth="1"/>
  </cols>
  <sheetData>
    <row r="1" spans="1:33">
      <c r="A1" s="593"/>
      <c r="B1" s="593"/>
      <c r="C1" s="593"/>
      <c r="D1" s="1023" t="s">
        <v>394</v>
      </c>
      <c r="E1" s="1023"/>
      <c r="F1" s="1023"/>
      <c r="G1" s="1023"/>
      <c r="H1" s="1023"/>
      <c r="I1" s="1023"/>
      <c r="J1" s="1023"/>
      <c r="K1" s="1023"/>
      <c r="L1" s="1023"/>
      <c r="M1" s="1023"/>
      <c r="N1" s="1023"/>
      <c r="O1" s="1023"/>
      <c r="P1" s="1023"/>
      <c r="Q1" s="1023"/>
      <c r="R1" s="1023"/>
      <c r="S1" s="1023"/>
      <c r="T1" s="1023"/>
      <c r="U1" s="1023"/>
    </row>
    <row r="2" spans="1:33" ht="15.75" thickBot="1">
      <c r="A2" s="593"/>
      <c r="B2" s="593"/>
      <c r="C2" s="593"/>
      <c r="D2" s="695"/>
      <c r="E2" s="695"/>
      <c r="F2" s="695"/>
      <c r="G2" s="695"/>
      <c r="H2" s="695"/>
      <c r="I2" s="695"/>
      <c r="J2" s="695"/>
      <c r="K2" s="695"/>
      <c r="L2" s="695"/>
      <c r="M2" s="695"/>
      <c r="N2" s="695"/>
      <c r="O2" s="695"/>
      <c r="P2" s="695"/>
      <c r="Q2" s="695"/>
      <c r="R2" s="695"/>
      <c r="S2" s="695"/>
      <c r="T2" s="695"/>
      <c r="U2" s="695"/>
    </row>
    <row r="3" spans="1:33" ht="15.75" thickTop="1">
      <c r="A3" s="1"/>
      <c r="B3" s="383"/>
      <c r="C3" s="383"/>
      <c r="D3" s="250"/>
    </row>
    <row r="4" spans="1:33" ht="16.5" thickBot="1">
      <c r="B4" s="382"/>
      <c r="C4" s="389" t="s">
        <v>395</v>
      </c>
      <c r="D4" s="1077"/>
      <c r="E4" s="1077"/>
      <c r="F4" s="1077"/>
      <c r="G4" s="1077"/>
      <c r="H4" s="1077"/>
      <c r="I4" s="3"/>
      <c r="J4" s="3"/>
      <c r="K4" s="3"/>
      <c r="L4" s="3"/>
      <c r="O4" s="1079" t="s">
        <v>396</v>
      </c>
      <c r="P4" s="1079"/>
      <c r="Q4" s="1078"/>
      <c r="R4" s="1078"/>
      <c r="S4" s="1078"/>
    </row>
    <row r="5" spans="1:33" ht="16.5" thickBot="1">
      <c r="B5" s="381"/>
      <c r="C5" s="390" t="s">
        <v>4</v>
      </c>
      <c r="D5" s="1076">
        <f>'PPAP Plan'!H4</f>
        <v>0</v>
      </c>
      <c r="E5" s="1076"/>
      <c r="F5" s="1076"/>
      <c r="G5" s="1076"/>
      <c r="H5" s="1076"/>
      <c r="I5" s="387"/>
      <c r="J5" s="387"/>
      <c r="K5" s="387"/>
      <c r="L5" s="387"/>
      <c r="M5" s="387"/>
      <c r="N5" s="387"/>
      <c r="O5" s="387"/>
      <c r="P5" s="387"/>
      <c r="Q5" s="387"/>
      <c r="R5" s="387"/>
    </row>
    <row r="6" spans="1:33" ht="16.5" thickBot="1">
      <c r="B6" s="381"/>
      <c r="C6" s="390" t="s">
        <v>678</v>
      </c>
      <c r="D6" s="1076">
        <f>'PPAP Plan'!H6</f>
        <v>0</v>
      </c>
      <c r="E6" s="1076"/>
      <c r="F6" s="1076"/>
      <c r="G6" s="1076"/>
      <c r="H6" s="1076"/>
      <c r="I6" s="387"/>
      <c r="J6" s="387"/>
      <c r="K6" s="387"/>
      <c r="L6" s="387"/>
      <c r="M6" s="387"/>
      <c r="N6" s="387"/>
      <c r="O6" s="387"/>
      <c r="P6" s="387"/>
      <c r="Q6" s="387"/>
      <c r="R6" s="387"/>
    </row>
    <row r="7" spans="1:33" ht="16.5" thickBot="1">
      <c r="B7" s="381"/>
      <c r="C7" s="390" t="s">
        <v>8</v>
      </c>
      <c r="D7" s="1076">
        <f>'PPAP Plan'!H5</f>
        <v>0</v>
      </c>
      <c r="E7" s="1076"/>
      <c r="F7" s="1076"/>
      <c r="G7" s="1076"/>
      <c r="H7" s="1076"/>
      <c r="I7" s="387"/>
      <c r="J7" s="387"/>
      <c r="K7" s="387"/>
      <c r="L7" s="387"/>
      <c r="M7" s="360" t="s">
        <v>1</v>
      </c>
      <c r="N7" s="360"/>
      <c r="O7" s="388"/>
      <c r="P7" s="388"/>
      <c r="Q7" s="388"/>
      <c r="R7" s="388"/>
    </row>
    <row r="8" spans="1:33">
      <c r="C8" s="384"/>
      <c r="D8" s="384"/>
      <c r="E8" s="384"/>
      <c r="F8" s="384"/>
      <c r="G8" s="384"/>
      <c r="H8" s="384"/>
      <c r="I8" s="385"/>
      <c r="J8" s="385"/>
      <c r="K8" s="385"/>
      <c r="L8" s="385"/>
      <c r="M8" s="360" t="s">
        <v>1</v>
      </c>
      <c r="N8" s="360"/>
      <c r="O8" s="386"/>
      <c r="P8" s="386"/>
      <c r="Q8" s="386"/>
      <c r="R8" s="386"/>
      <c r="S8" s="1088" t="s">
        <v>397</v>
      </c>
      <c r="T8" s="1088"/>
    </row>
    <row r="9" spans="1:33" ht="15.75" thickBot="1">
      <c r="B9" s="1089" t="s">
        <v>69</v>
      </c>
      <c r="C9" s="1090"/>
      <c r="D9" s="1090"/>
      <c r="E9" s="1090"/>
      <c r="F9" s="1090"/>
      <c r="G9" s="1090"/>
      <c r="H9" s="1090"/>
      <c r="I9" s="1090"/>
      <c r="J9" s="1090"/>
      <c r="K9" s="1090"/>
      <c r="L9" s="1090"/>
      <c r="M9" s="1090"/>
      <c r="N9" s="1090"/>
      <c r="O9" s="1090"/>
      <c r="P9" s="1090"/>
      <c r="Q9" s="1090"/>
      <c r="R9" s="1091"/>
      <c r="S9" s="1092" t="s">
        <v>397</v>
      </c>
      <c r="T9" s="1092"/>
    </row>
    <row r="10" spans="1:33">
      <c r="B10" s="1093"/>
      <c r="C10" s="1094"/>
      <c r="D10" s="1094"/>
      <c r="E10" s="1094"/>
      <c r="F10" s="1094"/>
      <c r="G10" s="1094"/>
      <c r="H10" s="1094"/>
      <c r="I10" s="1094"/>
      <c r="J10" s="1094"/>
      <c r="K10" s="1094"/>
      <c r="L10" s="1094"/>
      <c r="M10" s="1094"/>
      <c r="N10" s="1094"/>
      <c r="O10" s="1094"/>
      <c r="P10" s="1094"/>
      <c r="Q10" s="1094"/>
      <c r="R10" s="1095"/>
      <c r="S10" s="1064" t="s">
        <v>398</v>
      </c>
      <c r="T10" s="1065"/>
      <c r="V10" s="1066" t="s">
        <v>399</v>
      </c>
      <c r="W10" s="1067"/>
      <c r="X10" s="1067"/>
      <c r="Y10" s="1067"/>
      <c r="Z10" s="1067"/>
      <c r="AA10" s="1067"/>
      <c r="AB10" s="1067"/>
      <c r="AC10" s="1067"/>
      <c r="AD10" s="1067"/>
      <c r="AE10" s="1067"/>
      <c r="AF10" s="1067"/>
      <c r="AG10" s="1068"/>
    </row>
    <row r="11" spans="1:33">
      <c r="B11" s="1093"/>
      <c r="C11" s="1094"/>
      <c r="D11" s="1094"/>
      <c r="E11" s="1094"/>
      <c r="F11" s="1094"/>
      <c r="G11" s="1094"/>
      <c r="H11" s="1094"/>
      <c r="I11" s="1094"/>
      <c r="J11" s="1094"/>
      <c r="K11" s="1094"/>
      <c r="L11" s="1094"/>
      <c r="M11" s="1094"/>
      <c r="N11" s="1094"/>
      <c r="O11" s="1094"/>
      <c r="P11" s="1094"/>
      <c r="Q11" s="1094"/>
      <c r="R11" s="1095"/>
      <c r="S11" s="1075" t="s">
        <v>400</v>
      </c>
      <c r="T11" s="1064"/>
      <c r="V11" s="1069"/>
      <c r="W11" s="1070"/>
      <c r="X11" s="1070"/>
      <c r="Y11" s="1070"/>
      <c r="Z11" s="1070"/>
      <c r="AA11" s="1070"/>
      <c r="AB11" s="1070"/>
      <c r="AC11" s="1070"/>
      <c r="AD11" s="1070"/>
      <c r="AE11" s="1070"/>
      <c r="AF11" s="1070"/>
      <c r="AG11" s="1071"/>
    </row>
    <row r="12" spans="1:33">
      <c r="B12" s="1093"/>
      <c r="C12" s="1094"/>
      <c r="D12" s="1094"/>
      <c r="E12" s="1094"/>
      <c r="F12" s="1094"/>
      <c r="G12" s="1094"/>
      <c r="H12" s="1094"/>
      <c r="I12" s="1094"/>
      <c r="J12" s="1094"/>
      <c r="K12" s="1094"/>
      <c r="L12" s="1094"/>
      <c r="M12" s="1094"/>
      <c r="N12" s="1094"/>
      <c r="O12" s="1094"/>
      <c r="P12" s="1094"/>
      <c r="Q12" s="1094"/>
      <c r="R12" s="1095"/>
      <c r="S12" s="1075" t="s">
        <v>401</v>
      </c>
      <c r="T12" s="1064"/>
      <c r="V12" s="1069"/>
      <c r="W12" s="1070"/>
      <c r="X12" s="1070"/>
      <c r="Y12" s="1070"/>
      <c r="Z12" s="1070"/>
      <c r="AA12" s="1070"/>
      <c r="AB12" s="1070"/>
      <c r="AC12" s="1070"/>
      <c r="AD12" s="1070"/>
      <c r="AE12" s="1070"/>
      <c r="AF12" s="1070"/>
      <c r="AG12" s="1071"/>
    </row>
    <row r="13" spans="1:33" ht="15.75" thickBot="1">
      <c r="B13" s="1093"/>
      <c r="C13" s="1094"/>
      <c r="D13" s="1094"/>
      <c r="E13" s="1094"/>
      <c r="F13" s="1094"/>
      <c r="G13" s="1094"/>
      <c r="H13" s="1094"/>
      <c r="I13" s="1094"/>
      <c r="J13" s="1094"/>
      <c r="K13" s="1094"/>
      <c r="L13" s="1094"/>
      <c r="M13" s="1094"/>
      <c r="N13" s="1094"/>
      <c r="O13" s="1094"/>
      <c r="P13" s="1094"/>
      <c r="Q13" s="1094"/>
      <c r="R13" s="1095"/>
      <c r="S13" s="1064" t="s">
        <v>402</v>
      </c>
      <c r="T13" s="1065"/>
      <c r="V13" s="1072"/>
      <c r="W13" s="1073"/>
      <c r="X13" s="1073"/>
      <c r="Y13" s="1073"/>
      <c r="Z13" s="1073"/>
      <c r="AA13" s="1073"/>
      <c r="AB13" s="1073"/>
      <c r="AC13" s="1073"/>
      <c r="AD13" s="1073"/>
      <c r="AE13" s="1073"/>
      <c r="AF13" s="1073"/>
      <c r="AG13" s="1074"/>
    </row>
    <row r="14" spans="1:33">
      <c r="B14" s="1082" t="s">
        <v>403</v>
      </c>
      <c r="C14" s="1082" t="s">
        <v>404</v>
      </c>
      <c r="D14" s="1081" t="s">
        <v>405</v>
      </c>
      <c r="E14" s="1081" t="s">
        <v>406</v>
      </c>
      <c r="F14" s="1081" t="s">
        <v>407</v>
      </c>
      <c r="G14" s="1082" t="s">
        <v>260</v>
      </c>
      <c r="H14" s="1096" t="s">
        <v>408</v>
      </c>
      <c r="I14" s="1096"/>
      <c r="J14" s="1096"/>
      <c r="K14" s="1096"/>
      <c r="L14" s="1096"/>
      <c r="M14" s="1082" t="s">
        <v>409</v>
      </c>
      <c r="N14" s="1082" t="s">
        <v>410</v>
      </c>
      <c r="O14" s="1082" t="s">
        <v>411</v>
      </c>
      <c r="P14" s="1082" t="s">
        <v>412</v>
      </c>
      <c r="Q14" s="1087" t="s">
        <v>408</v>
      </c>
      <c r="R14" s="1082" t="s">
        <v>69</v>
      </c>
      <c r="S14" s="1081" t="s">
        <v>413</v>
      </c>
      <c r="T14" s="1083" t="s">
        <v>414</v>
      </c>
      <c r="V14" s="1084" t="s">
        <v>408</v>
      </c>
      <c r="W14" s="1084"/>
      <c r="X14" s="1084"/>
      <c r="Y14" s="1084"/>
      <c r="Z14" s="1084"/>
      <c r="AA14" s="1085" t="s">
        <v>409</v>
      </c>
      <c r="AB14" s="1085" t="s">
        <v>410</v>
      </c>
      <c r="AC14" s="1085" t="s">
        <v>411</v>
      </c>
      <c r="AD14" s="1085" t="s">
        <v>412</v>
      </c>
      <c r="AE14" s="1086" t="s">
        <v>408</v>
      </c>
      <c r="AF14" s="1085" t="s">
        <v>69</v>
      </c>
      <c r="AG14" s="1080" t="s">
        <v>413</v>
      </c>
    </row>
    <row r="15" spans="1:33">
      <c r="B15" s="1082"/>
      <c r="C15" s="1082"/>
      <c r="D15" s="1081"/>
      <c r="E15" s="1081"/>
      <c r="F15" s="1081"/>
      <c r="G15" s="1082"/>
      <c r="H15" s="587">
        <v>1</v>
      </c>
      <c r="I15" s="587">
        <v>2</v>
      </c>
      <c r="J15" s="587">
        <v>3</v>
      </c>
      <c r="K15" s="587">
        <v>4</v>
      </c>
      <c r="L15" s="587">
        <v>5</v>
      </c>
      <c r="M15" s="1082"/>
      <c r="N15" s="1082"/>
      <c r="O15" s="1082"/>
      <c r="P15" s="1082"/>
      <c r="Q15" s="1087"/>
      <c r="R15" s="1082"/>
      <c r="S15" s="1081"/>
      <c r="T15" s="1083"/>
      <c r="V15" s="587">
        <v>1</v>
      </c>
      <c r="W15" s="587">
        <v>2</v>
      </c>
      <c r="X15" s="587">
        <v>3</v>
      </c>
      <c r="Y15" s="587">
        <v>4</v>
      </c>
      <c r="Z15" s="587">
        <v>5</v>
      </c>
      <c r="AA15" s="1082"/>
      <c r="AB15" s="1082"/>
      <c r="AC15" s="1082"/>
      <c r="AD15" s="1082"/>
      <c r="AE15" s="1087"/>
      <c r="AF15" s="1082"/>
      <c r="AG15" s="1081"/>
    </row>
    <row r="16" spans="1:33">
      <c r="B16" s="252"/>
      <c r="C16" s="253"/>
      <c r="D16" s="254"/>
      <c r="E16" s="254"/>
      <c r="F16" s="254"/>
      <c r="G16" s="252"/>
      <c r="H16" s="254"/>
      <c r="I16" s="254"/>
      <c r="J16" s="254"/>
      <c r="K16" s="254"/>
      <c r="L16" s="254"/>
      <c r="M16" s="255">
        <f>IF(H16="PASS","PASS",D16+E16)</f>
        <v>0</v>
      </c>
      <c r="N16" s="255">
        <f>IF(H16="PASS","PASS",D16-F16)</f>
        <v>0</v>
      </c>
      <c r="O16" s="255">
        <f>IF(H16="PASS","PASS",IF(H16="FAIL","FAIL",MIN(H16:L16)))</f>
        <v>0</v>
      </c>
      <c r="P16" s="255">
        <f>IF(H16="PASS","PASS",IF(H16="FAIL","FAIL",MAX(H16:L16)))</f>
        <v>0</v>
      </c>
      <c r="Q16" s="256" t="str">
        <f>IF(H16&lt;&gt;"",IF((AND(O16&gt;=N16,P16&lt;=M16)),"PASS","FAIL"),"")</f>
        <v/>
      </c>
      <c r="R16" s="253"/>
      <c r="S16" s="253"/>
      <c r="T16" s="252"/>
      <c r="V16" s="254"/>
      <c r="W16" s="254"/>
      <c r="X16" s="254"/>
      <c r="Y16" s="254"/>
      <c r="Z16" s="254"/>
      <c r="AA16" s="255">
        <f>M16</f>
        <v>0</v>
      </c>
      <c r="AB16" s="255">
        <f>N16</f>
        <v>0</v>
      </c>
      <c r="AC16" s="255">
        <f>IF(V16="PASS","PASS",IF(V16="FAIL","FAIL",MIN(V16:Z16)))</f>
        <v>0</v>
      </c>
      <c r="AD16" s="255">
        <f>IF(V16="PASS","PASS",IF(V16="FAIL","FAIL",MAX(V16:Z16)))</f>
        <v>0</v>
      </c>
      <c r="AE16" s="256" t="str">
        <f>IF(V16&lt;&gt;"",IF((AND(AC16&gt;=AB16,AD16&lt;=AA16)),"PASS","FAIL"),"")</f>
        <v/>
      </c>
      <c r="AF16" s="253"/>
      <c r="AG16" s="253"/>
    </row>
    <row r="17" spans="2:33">
      <c r="B17" s="252"/>
      <c r="C17" s="253"/>
      <c r="D17" s="254"/>
      <c r="E17" s="254"/>
      <c r="F17" s="254"/>
      <c r="G17" s="252"/>
      <c r="H17" s="254"/>
      <c r="I17" s="254"/>
      <c r="J17" s="254"/>
      <c r="K17" s="254"/>
      <c r="L17" s="254"/>
      <c r="M17" s="255">
        <f t="shared" ref="M17:M55" si="0">IF(H17="PASS","PASS",D17+E17)</f>
        <v>0</v>
      </c>
      <c r="N17" s="255">
        <f t="shared" ref="N17:N55" si="1">IF(H17="PASS","PASS",D17-F17)</f>
        <v>0</v>
      </c>
      <c r="O17" s="255">
        <f t="shared" ref="O17:O55" si="2">IF(H17="PASS","PASS",IF(H17="FAIL","FAIL",MIN(H17:L17)))</f>
        <v>0</v>
      </c>
      <c r="P17" s="255">
        <f t="shared" ref="P17:P55" si="3">IF(H17="PASS","PASS",IF(H17="FAIL","FAIL",MAX(H17:L17)))</f>
        <v>0</v>
      </c>
      <c r="Q17" s="256" t="str">
        <f t="shared" ref="Q17:Q55" si="4">IF(H17&lt;&gt;"",IF((AND(O17&gt;=N17,P17&lt;=M17)),"PASS","FAIL"),"")</f>
        <v/>
      </c>
      <c r="R17" s="253"/>
      <c r="S17" s="253"/>
      <c r="T17" s="252"/>
      <c r="V17" s="254"/>
      <c r="W17" s="254"/>
      <c r="X17" s="254"/>
      <c r="Y17" s="254"/>
      <c r="Z17" s="254"/>
      <c r="AA17" s="255">
        <f t="shared" ref="AA17:AA55" si="5">M17</f>
        <v>0</v>
      </c>
      <c r="AB17" s="255">
        <f t="shared" ref="AB17:AB55" si="6">N17</f>
        <v>0</v>
      </c>
      <c r="AC17" s="255">
        <f t="shared" ref="AC17:AC55" si="7">IF(V17="PASS","PASS",IF(V17="FAIL","FAIL",MIN(V17:Z17)))</f>
        <v>0</v>
      </c>
      <c r="AD17" s="255">
        <f t="shared" ref="AD17:AD55" si="8">IF(V17="PASS","PASS",IF(V17="FAIL","FAIL",MAX(V17:Z17)))</f>
        <v>0</v>
      </c>
      <c r="AE17" s="256" t="str">
        <f t="shared" ref="AE17:AE55" si="9">IF(V17&lt;&gt;"",IF((AND(AC17&gt;=AB17,AD17&lt;=AA17)),"PASS","FAIL"),"")</f>
        <v/>
      </c>
      <c r="AF17" s="253"/>
      <c r="AG17" s="253"/>
    </row>
    <row r="18" spans="2:33">
      <c r="B18" s="252"/>
      <c r="C18" s="253"/>
      <c r="D18" s="254"/>
      <c r="E18" s="254"/>
      <c r="F18" s="254"/>
      <c r="G18" s="252"/>
      <c r="H18" s="254"/>
      <c r="I18" s="254"/>
      <c r="J18" s="254"/>
      <c r="K18" s="254"/>
      <c r="L18" s="254"/>
      <c r="M18" s="255">
        <f t="shared" si="0"/>
        <v>0</v>
      </c>
      <c r="N18" s="255">
        <f t="shared" si="1"/>
        <v>0</v>
      </c>
      <c r="O18" s="255">
        <f t="shared" si="2"/>
        <v>0</v>
      </c>
      <c r="P18" s="255">
        <f t="shared" si="3"/>
        <v>0</v>
      </c>
      <c r="Q18" s="256" t="str">
        <f t="shared" si="4"/>
        <v/>
      </c>
      <c r="R18" s="253"/>
      <c r="S18" s="253"/>
      <c r="T18" s="252"/>
      <c r="V18" s="254"/>
      <c r="W18" s="254"/>
      <c r="X18" s="254"/>
      <c r="Y18" s="254"/>
      <c r="Z18" s="254"/>
      <c r="AA18" s="255">
        <f t="shared" si="5"/>
        <v>0</v>
      </c>
      <c r="AB18" s="255">
        <f t="shared" si="6"/>
        <v>0</v>
      </c>
      <c r="AC18" s="255">
        <f t="shared" si="7"/>
        <v>0</v>
      </c>
      <c r="AD18" s="255">
        <f t="shared" si="8"/>
        <v>0</v>
      </c>
      <c r="AE18" s="256" t="str">
        <f t="shared" si="9"/>
        <v/>
      </c>
      <c r="AF18" s="253"/>
      <c r="AG18" s="253"/>
    </row>
    <row r="19" spans="2:33">
      <c r="B19" s="252"/>
      <c r="C19" s="253"/>
      <c r="D19" s="254"/>
      <c r="E19" s="254"/>
      <c r="F19" s="254"/>
      <c r="G19" s="252"/>
      <c r="H19" s="254"/>
      <c r="I19" s="254"/>
      <c r="J19" s="254"/>
      <c r="K19" s="254"/>
      <c r="L19" s="254"/>
      <c r="M19" s="255">
        <f t="shared" si="0"/>
        <v>0</v>
      </c>
      <c r="N19" s="255">
        <f t="shared" si="1"/>
        <v>0</v>
      </c>
      <c r="O19" s="255">
        <f t="shared" si="2"/>
        <v>0</v>
      </c>
      <c r="P19" s="255">
        <f t="shared" si="3"/>
        <v>0</v>
      </c>
      <c r="Q19" s="256" t="str">
        <f t="shared" si="4"/>
        <v/>
      </c>
      <c r="R19" s="253"/>
      <c r="S19" s="253"/>
      <c r="T19" s="252"/>
      <c r="V19" s="254"/>
      <c r="W19" s="254"/>
      <c r="X19" s="254"/>
      <c r="Y19" s="254"/>
      <c r="Z19" s="254"/>
      <c r="AA19" s="255">
        <f t="shared" si="5"/>
        <v>0</v>
      </c>
      <c r="AB19" s="255">
        <f t="shared" si="6"/>
        <v>0</v>
      </c>
      <c r="AC19" s="255">
        <f t="shared" si="7"/>
        <v>0</v>
      </c>
      <c r="AD19" s="255">
        <f t="shared" si="8"/>
        <v>0</v>
      </c>
      <c r="AE19" s="256" t="str">
        <f t="shared" si="9"/>
        <v/>
      </c>
      <c r="AF19" s="253"/>
      <c r="AG19" s="253"/>
    </row>
    <row r="20" spans="2:33">
      <c r="B20" s="252"/>
      <c r="C20" s="253"/>
      <c r="D20" s="254"/>
      <c r="E20" s="254"/>
      <c r="F20" s="254"/>
      <c r="G20" s="252"/>
      <c r="H20" s="254"/>
      <c r="I20" s="254"/>
      <c r="J20" s="254"/>
      <c r="K20" s="254"/>
      <c r="L20" s="254"/>
      <c r="M20" s="255">
        <f t="shared" si="0"/>
        <v>0</v>
      </c>
      <c r="N20" s="255">
        <f t="shared" si="1"/>
        <v>0</v>
      </c>
      <c r="O20" s="255">
        <f t="shared" si="2"/>
        <v>0</v>
      </c>
      <c r="P20" s="255">
        <f t="shared" si="3"/>
        <v>0</v>
      </c>
      <c r="Q20" s="256" t="str">
        <f t="shared" si="4"/>
        <v/>
      </c>
      <c r="R20" s="253"/>
      <c r="S20" s="253"/>
      <c r="T20" s="252"/>
      <c r="V20" s="254"/>
      <c r="W20" s="254"/>
      <c r="X20" s="254"/>
      <c r="Y20" s="254"/>
      <c r="Z20" s="254"/>
      <c r="AA20" s="255">
        <f t="shared" si="5"/>
        <v>0</v>
      </c>
      <c r="AB20" s="255">
        <f t="shared" si="6"/>
        <v>0</v>
      </c>
      <c r="AC20" s="255">
        <f t="shared" si="7"/>
        <v>0</v>
      </c>
      <c r="AD20" s="255">
        <f t="shared" si="8"/>
        <v>0</v>
      </c>
      <c r="AE20" s="256" t="str">
        <f t="shared" si="9"/>
        <v/>
      </c>
      <c r="AF20" s="253"/>
      <c r="AG20" s="253"/>
    </row>
    <row r="21" spans="2:33">
      <c r="B21" s="252"/>
      <c r="C21" s="253"/>
      <c r="D21" s="254"/>
      <c r="E21" s="254"/>
      <c r="F21" s="254"/>
      <c r="G21" s="252"/>
      <c r="H21" s="254"/>
      <c r="I21" s="254"/>
      <c r="J21" s="254"/>
      <c r="K21" s="254"/>
      <c r="L21" s="254"/>
      <c r="M21" s="255">
        <f t="shared" si="0"/>
        <v>0</v>
      </c>
      <c r="N21" s="255">
        <f t="shared" si="1"/>
        <v>0</v>
      </c>
      <c r="O21" s="255">
        <f t="shared" si="2"/>
        <v>0</v>
      </c>
      <c r="P21" s="255">
        <f t="shared" si="3"/>
        <v>0</v>
      </c>
      <c r="Q21" s="256" t="str">
        <f t="shared" si="4"/>
        <v/>
      </c>
      <c r="R21" s="253"/>
      <c r="S21" s="253"/>
      <c r="T21" s="252"/>
      <c r="V21" s="254"/>
      <c r="W21" s="254"/>
      <c r="X21" s="254"/>
      <c r="Y21" s="254"/>
      <c r="Z21" s="254"/>
      <c r="AA21" s="255">
        <f t="shared" si="5"/>
        <v>0</v>
      </c>
      <c r="AB21" s="255">
        <f t="shared" si="6"/>
        <v>0</v>
      </c>
      <c r="AC21" s="255">
        <f t="shared" si="7"/>
        <v>0</v>
      </c>
      <c r="AD21" s="255">
        <f t="shared" si="8"/>
        <v>0</v>
      </c>
      <c r="AE21" s="256" t="str">
        <f t="shared" si="9"/>
        <v/>
      </c>
      <c r="AF21" s="253"/>
      <c r="AG21" s="253"/>
    </row>
    <row r="22" spans="2:33">
      <c r="B22" s="252"/>
      <c r="C22" s="253"/>
      <c r="D22" s="254"/>
      <c r="E22" s="254"/>
      <c r="F22" s="254"/>
      <c r="G22" s="252"/>
      <c r="H22" s="254"/>
      <c r="I22" s="254"/>
      <c r="J22" s="254"/>
      <c r="K22" s="254"/>
      <c r="L22" s="254"/>
      <c r="M22" s="255">
        <f t="shared" si="0"/>
        <v>0</v>
      </c>
      <c r="N22" s="255">
        <f t="shared" si="1"/>
        <v>0</v>
      </c>
      <c r="O22" s="255">
        <f t="shared" si="2"/>
        <v>0</v>
      </c>
      <c r="P22" s="255">
        <f t="shared" si="3"/>
        <v>0</v>
      </c>
      <c r="Q22" s="256" t="str">
        <f t="shared" si="4"/>
        <v/>
      </c>
      <c r="R22" s="253"/>
      <c r="S22" s="253"/>
      <c r="T22" s="252"/>
      <c r="V22" s="254"/>
      <c r="W22" s="254"/>
      <c r="X22" s="254"/>
      <c r="Y22" s="254"/>
      <c r="Z22" s="254"/>
      <c r="AA22" s="255">
        <f t="shared" si="5"/>
        <v>0</v>
      </c>
      <c r="AB22" s="255">
        <f t="shared" si="6"/>
        <v>0</v>
      </c>
      <c r="AC22" s="255">
        <f t="shared" si="7"/>
        <v>0</v>
      </c>
      <c r="AD22" s="255">
        <f t="shared" si="8"/>
        <v>0</v>
      </c>
      <c r="AE22" s="256" t="str">
        <f t="shared" si="9"/>
        <v/>
      </c>
      <c r="AF22" s="253"/>
      <c r="AG22" s="253"/>
    </row>
    <row r="23" spans="2:33">
      <c r="B23" s="252"/>
      <c r="C23" s="253"/>
      <c r="D23" s="254"/>
      <c r="E23" s="254"/>
      <c r="F23" s="254"/>
      <c r="G23" s="252"/>
      <c r="H23" s="254"/>
      <c r="I23" s="254"/>
      <c r="J23" s="254"/>
      <c r="K23" s="254"/>
      <c r="L23" s="254"/>
      <c r="M23" s="255">
        <f t="shared" si="0"/>
        <v>0</v>
      </c>
      <c r="N23" s="255">
        <f t="shared" si="1"/>
        <v>0</v>
      </c>
      <c r="O23" s="255">
        <f t="shared" si="2"/>
        <v>0</v>
      </c>
      <c r="P23" s="255">
        <f t="shared" si="3"/>
        <v>0</v>
      </c>
      <c r="Q23" s="256" t="str">
        <f t="shared" si="4"/>
        <v/>
      </c>
      <c r="R23" s="253"/>
      <c r="S23" s="253"/>
      <c r="T23" s="252"/>
      <c r="V23" s="254"/>
      <c r="W23" s="254"/>
      <c r="X23" s="254"/>
      <c r="Y23" s="254"/>
      <c r="Z23" s="254"/>
      <c r="AA23" s="255">
        <f t="shared" si="5"/>
        <v>0</v>
      </c>
      <c r="AB23" s="255">
        <f t="shared" si="6"/>
        <v>0</v>
      </c>
      <c r="AC23" s="255">
        <f t="shared" si="7"/>
        <v>0</v>
      </c>
      <c r="AD23" s="255">
        <f t="shared" si="8"/>
        <v>0</v>
      </c>
      <c r="AE23" s="256" t="str">
        <f t="shared" si="9"/>
        <v/>
      </c>
      <c r="AF23" s="253"/>
      <c r="AG23" s="253"/>
    </row>
    <row r="24" spans="2:33">
      <c r="B24" s="252"/>
      <c r="C24" s="253"/>
      <c r="D24" s="254"/>
      <c r="E24" s="254"/>
      <c r="F24" s="254"/>
      <c r="G24" s="252"/>
      <c r="H24" s="254"/>
      <c r="I24" s="254"/>
      <c r="J24" s="254"/>
      <c r="K24" s="254"/>
      <c r="L24" s="254"/>
      <c r="M24" s="255">
        <f t="shared" si="0"/>
        <v>0</v>
      </c>
      <c r="N24" s="255">
        <f t="shared" si="1"/>
        <v>0</v>
      </c>
      <c r="O24" s="255">
        <f t="shared" si="2"/>
        <v>0</v>
      </c>
      <c r="P24" s="255">
        <f t="shared" si="3"/>
        <v>0</v>
      </c>
      <c r="Q24" s="256" t="str">
        <f t="shared" si="4"/>
        <v/>
      </c>
      <c r="R24" s="253"/>
      <c r="S24" s="253"/>
      <c r="T24" s="252"/>
      <c r="V24" s="254"/>
      <c r="W24" s="254"/>
      <c r="X24" s="254"/>
      <c r="Y24" s="254"/>
      <c r="Z24" s="254"/>
      <c r="AA24" s="255">
        <f t="shared" si="5"/>
        <v>0</v>
      </c>
      <c r="AB24" s="255">
        <f t="shared" si="6"/>
        <v>0</v>
      </c>
      <c r="AC24" s="255">
        <f t="shared" si="7"/>
        <v>0</v>
      </c>
      <c r="AD24" s="255">
        <f t="shared" si="8"/>
        <v>0</v>
      </c>
      <c r="AE24" s="256" t="str">
        <f t="shared" si="9"/>
        <v/>
      </c>
      <c r="AF24" s="253"/>
      <c r="AG24" s="253"/>
    </row>
    <row r="25" spans="2:33">
      <c r="B25" s="252"/>
      <c r="C25" s="253"/>
      <c r="D25" s="254"/>
      <c r="E25" s="254"/>
      <c r="F25" s="254"/>
      <c r="G25" s="252"/>
      <c r="H25" s="254"/>
      <c r="I25" s="254"/>
      <c r="J25" s="254"/>
      <c r="K25" s="254"/>
      <c r="L25" s="254"/>
      <c r="M25" s="255">
        <f t="shared" si="0"/>
        <v>0</v>
      </c>
      <c r="N25" s="255">
        <f t="shared" si="1"/>
        <v>0</v>
      </c>
      <c r="O25" s="255">
        <f t="shared" si="2"/>
        <v>0</v>
      </c>
      <c r="P25" s="255">
        <f t="shared" si="3"/>
        <v>0</v>
      </c>
      <c r="Q25" s="256" t="str">
        <f t="shared" si="4"/>
        <v/>
      </c>
      <c r="R25" s="253"/>
      <c r="S25" s="253"/>
      <c r="T25" s="252"/>
      <c r="V25" s="254"/>
      <c r="W25" s="254"/>
      <c r="X25" s="254"/>
      <c r="Y25" s="254"/>
      <c r="Z25" s="254"/>
      <c r="AA25" s="255">
        <f t="shared" si="5"/>
        <v>0</v>
      </c>
      <c r="AB25" s="255">
        <f t="shared" si="6"/>
        <v>0</v>
      </c>
      <c r="AC25" s="255">
        <f t="shared" si="7"/>
        <v>0</v>
      </c>
      <c r="AD25" s="255">
        <f t="shared" si="8"/>
        <v>0</v>
      </c>
      <c r="AE25" s="256" t="str">
        <f t="shared" si="9"/>
        <v/>
      </c>
      <c r="AF25" s="253"/>
      <c r="AG25" s="253"/>
    </row>
    <row r="26" spans="2:33">
      <c r="B26" s="252"/>
      <c r="C26" s="253"/>
      <c r="D26" s="254"/>
      <c r="E26" s="254"/>
      <c r="F26" s="254"/>
      <c r="G26" s="252"/>
      <c r="H26" s="254"/>
      <c r="I26" s="254"/>
      <c r="J26" s="254"/>
      <c r="K26" s="254"/>
      <c r="L26" s="254"/>
      <c r="M26" s="255">
        <f t="shared" si="0"/>
        <v>0</v>
      </c>
      <c r="N26" s="255">
        <f t="shared" si="1"/>
        <v>0</v>
      </c>
      <c r="O26" s="255">
        <f t="shared" si="2"/>
        <v>0</v>
      </c>
      <c r="P26" s="255">
        <f t="shared" si="3"/>
        <v>0</v>
      </c>
      <c r="Q26" s="256" t="str">
        <f t="shared" si="4"/>
        <v/>
      </c>
      <c r="R26" s="253"/>
      <c r="S26" s="253"/>
      <c r="T26" s="252"/>
      <c r="V26" s="254"/>
      <c r="W26" s="254"/>
      <c r="X26" s="254"/>
      <c r="Y26" s="254"/>
      <c r="Z26" s="254"/>
      <c r="AA26" s="255">
        <f t="shared" si="5"/>
        <v>0</v>
      </c>
      <c r="AB26" s="255">
        <f t="shared" si="6"/>
        <v>0</v>
      </c>
      <c r="AC26" s="255">
        <f t="shared" si="7"/>
        <v>0</v>
      </c>
      <c r="AD26" s="255">
        <f t="shared" si="8"/>
        <v>0</v>
      </c>
      <c r="AE26" s="256" t="str">
        <f t="shared" si="9"/>
        <v/>
      </c>
      <c r="AF26" s="253"/>
      <c r="AG26" s="253"/>
    </row>
    <row r="27" spans="2:33">
      <c r="B27" s="252"/>
      <c r="C27" s="253"/>
      <c r="D27" s="254"/>
      <c r="E27" s="254"/>
      <c r="F27" s="254"/>
      <c r="G27" s="252"/>
      <c r="H27" s="254"/>
      <c r="I27" s="254"/>
      <c r="J27" s="254"/>
      <c r="K27" s="254"/>
      <c r="L27" s="254"/>
      <c r="M27" s="255">
        <f t="shared" si="0"/>
        <v>0</v>
      </c>
      <c r="N27" s="255">
        <f t="shared" si="1"/>
        <v>0</v>
      </c>
      <c r="O27" s="255">
        <f t="shared" si="2"/>
        <v>0</v>
      </c>
      <c r="P27" s="255">
        <f t="shared" si="3"/>
        <v>0</v>
      </c>
      <c r="Q27" s="256" t="str">
        <f t="shared" si="4"/>
        <v/>
      </c>
      <c r="R27" s="253"/>
      <c r="S27" s="253"/>
      <c r="T27" s="252"/>
      <c r="V27" s="254"/>
      <c r="W27" s="254"/>
      <c r="X27" s="254"/>
      <c r="Y27" s="254"/>
      <c r="Z27" s="254"/>
      <c r="AA27" s="255">
        <f t="shared" si="5"/>
        <v>0</v>
      </c>
      <c r="AB27" s="255">
        <f t="shared" si="6"/>
        <v>0</v>
      </c>
      <c r="AC27" s="255">
        <f t="shared" si="7"/>
        <v>0</v>
      </c>
      <c r="AD27" s="255">
        <f t="shared" si="8"/>
        <v>0</v>
      </c>
      <c r="AE27" s="256" t="str">
        <f t="shared" si="9"/>
        <v/>
      </c>
      <c r="AF27" s="253"/>
      <c r="AG27" s="253"/>
    </row>
    <row r="28" spans="2:33">
      <c r="B28" s="252"/>
      <c r="C28" s="253"/>
      <c r="D28" s="254"/>
      <c r="E28" s="254"/>
      <c r="F28" s="254"/>
      <c r="G28" s="252"/>
      <c r="H28" s="254"/>
      <c r="I28" s="254"/>
      <c r="J28" s="254"/>
      <c r="K28" s="254"/>
      <c r="L28" s="254"/>
      <c r="M28" s="255">
        <f t="shared" si="0"/>
        <v>0</v>
      </c>
      <c r="N28" s="255">
        <f t="shared" si="1"/>
        <v>0</v>
      </c>
      <c r="O28" s="255">
        <f t="shared" si="2"/>
        <v>0</v>
      </c>
      <c r="P28" s="255">
        <f t="shared" si="3"/>
        <v>0</v>
      </c>
      <c r="Q28" s="256" t="str">
        <f t="shared" si="4"/>
        <v/>
      </c>
      <c r="R28" s="253"/>
      <c r="S28" s="253"/>
      <c r="T28" s="252"/>
      <c r="V28" s="254"/>
      <c r="W28" s="254"/>
      <c r="X28" s="254"/>
      <c r="Y28" s="254"/>
      <c r="Z28" s="254"/>
      <c r="AA28" s="255">
        <f t="shared" si="5"/>
        <v>0</v>
      </c>
      <c r="AB28" s="255">
        <f t="shared" si="6"/>
        <v>0</v>
      </c>
      <c r="AC28" s="255">
        <f t="shared" si="7"/>
        <v>0</v>
      </c>
      <c r="AD28" s="255">
        <f t="shared" si="8"/>
        <v>0</v>
      </c>
      <c r="AE28" s="256" t="str">
        <f t="shared" si="9"/>
        <v/>
      </c>
      <c r="AF28" s="253"/>
      <c r="AG28" s="253"/>
    </row>
    <row r="29" spans="2:33">
      <c r="B29" s="252"/>
      <c r="C29" s="253"/>
      <c r="D29" s="254"/>
      <c r="E29" s="254"/>
      <c r="F29" s="254"/>
      <c r="G29" s="252"/>
      <c r="H29" s="254"/>
      <c r="I29" s="254"/>
      <c r="J29" s="254"/>
      <c r="K29" s="254"/>
      <c r="L29" s="254"/>
      <c r="M29" s="255">
        <f t="shared" si="0"/>
        <v>0</v>
      </c>
      <c r="N29" s="255">
        <f t="shared" si="1"/>
        <v>0</v>
      </c>
      <c r="O29" s="255">
        <f t="shared" si="2"/>
        <v>0</v>
      </c>
      <c r="P29" s="255">
        <f t="shared" si="3"/>
        <v>0</v>
      </c>
      <c r="Q29" s="256" t="str">
        <f t="shared" si="4"/>
        <v/>
      </c>
      <c r="R29" s="253"/>
      <c r="S29" s="253"/>
      <c r="T29" s="252"/>
      <c r="V29" s="254"/>
      <c r="W29" s="254"/>
      <c r="X29" s="254"/>
      <c r="Y29" s="254"/>
      <c r="Z29" s="254"/>
      <c r="AA29" s="255">
        <f t="shared" si="5"/>
        <v>0</v>
      </c>
      <c r="AB29" s="255">
        <f t="shared" si="6"/>
        <v>0</v>
      </c>
      <c r="AC29" s="255">
        <f t="shared" si="7"/>
        <v>0</v>
      </c>
      <c r="AD29" s="255">
        <f t="shared" si="8"/>
        <v>0</v>
      </c>
      <c r="AE29" s="256" t="str">
        <f t="shared" si="9"/>
        <v/>
      </c>
      <c r="AF29" s="253"/>
      <c r="AG29" s="253"/>
    </row>
    <row r="30" spans="2:33">
      <c r="B30" s="252"/>
      <c r="C30" s="253"/>
      <c r="D30" s="254"/>
      <c r="E30" s="254"/>
      <c r="F30" s="254"/>
      <c r="G30" s="252"/>
      <c r="H30" s="254"/>
      <c r="I30" s="254"/>
      <c r="J30" s="254"/>
      <c r="K30" s="254"/>
      <c r="L30" s="254"/>
      <c r="M30" s="255">
        <f t="shared" si="0"/>
        <v>0</v>
      </c>
      <c r="N30" s="255">
        <f t="shared" si="1"/>
        <v>0</v>
      </c>
      <c r="O30" s="255">
        <f t="shared" si="2"/>
        <v>0</v>
      </c>
      <c r="P30" s="255">
        <f t="shared" si="3"/>
        <v>0</v>
      </c>
      <c r="Q30" s="256" t="str">
        <f t="shared" si="4"/>
        <v/>
      </c>
      <c r="R30" s="253"/>
      <c r="S30" s="253"/>
      <c r="T30" s="252"/>
      <c r="V30" s="254"/>
      <c r="W30" s="254"/>
      <c r="X30" s="254"/>
      <c r="Y30" s="254"/>
      <c r="Z30" s="254"/>
      <c r="AA30" s="255">
        <f t="shared" si="5"/>
        <v>0</v>
      </c>
      <c r="AB30" s="255">
        <f t="shared" si="6"/>
        <v>0</v>
      </c>
      <c r="AC30" s="255">
        <f t="shared" si="7"/>
        <v>0</v>
      </c>
      <c r="AD30" s="255">
        <f t="shared" si="8"/>
        <v>0</v>
      </c>
      <c r="AE30" s="256" t="str">
        <f t="shared" si="9"/>
        <v/>
      </c>
      <c r="AF30" s="253"/>
      <c r="AG30" s="253"/>
    </row>
    <row r="31" spans="2:33">
      <c r="B31" s="252"/>
      <c r="C31" s="253"/>
      <c r="D31" s="254"/>
      <c r="E31" s="254"/>
      <c r="F31" s="254"/>
      <c r="G31" s="252"/>
      <c r="H31" s="254"/>
      <c r="I31" s="254"/>
      <c r="J31" s="254"/>
      <c r="K31" s="254"/>
      <c r="L31" s="254"/>
      <c r="M31" s="255">
        <f t="shared" si="0"/>
        <v>0</v>
      </c>
      <c r="N31" s="255">
        <f t="shared" si="1"/>
        <v>0</v>
      </c>
      <c r="O31" s="255">
        <f t="shared" si="2"/>
        <v>0</v>
      </c>
      <c r="P31" s="255">
        <f t="shared" si="3"/>
        <v>0</v>
      </c>
      <c r="Q31" s="256" t="str">
        <f t="shared" si="4"/>
        <v/>
      </c>
      <c r="R31" s="253"/>
      <c r="S31" s="253"/>
      <c r="T31" s="252"/>
      <c r="V31" s="254"/>
      <c r="W31" s="254"/>
      <c r="X31" s="254"/>
      <c r="Y31" s="254"/>
      <c r="Z31" s="254"/>
      <c r="AA31" s="255">
        <f t="shared" si="5"/>
        <v>0</v>
      </c>
      <c r="AB31" s="255">
        <f t="shared" si="6"/>
        <v>0</v>
      </c>
      <c r="AC31" s="255">
        <f t="shared" si="7"/>
        <v>0</v>
      </c>
      <c r="AD31" s="255">
        <f t="shared" si="8"/>
        <v>0</v>
      </c>
      <c r="AE31" s="256" t="str">
        <f t="shared" si="9"/>
        <v/>
      </c>
      <c r="AF31" s="253"/>
      <c r="AG31" s="253"/>
    </row>
    <row r="32" spans="2:33">
      <c r="B32" s="252"/>
      <c r="C32" s="253"/>
      <c r="D32" s="254"/>
      <c r="E32" s="254"/>
      <c r="F32" s="254"/>
      <c r="G32" s="252"/>
      <c r="H32" s="254"/>
      <c r="I32" s="254"/>
      <c r="J32" s="254"/>
      <c r="K32" s="254"/>
      <c r="L32" s="254"/>
      <c r="M32" s="255">
        <f t="shared" si="0"/>
        <v>0</v>
      </c>
      <c r="N32" s="255">
        <f t="shared" si="1"/>
        <v>0</v>
      </c>
      <c r="O32" s="255">
        <f t="shared" si="2"/>
        <v>0</v>
      </c>
      <c r="P32" s="255">
        <f t="shared" si="3"/>
        <v>0</v>
      </c>
      <c r="Q32" s="256" t="str">
        <f t="shared" si="4"/>
        <v/>
      </c>
      <c r="R32" s="253"/>
      <c r="S32" s="253"/>
      <c r="T32" s="252"/>
      <c r="V32" s="254"/>
      <c r="W32" s="254"/>
      <c r="X32" s="254"/>
      <c r="Y32" s="254"/>
      <c r="Z32" s="254"/>
      <c r="AA32" s="255">
        <f t="shared" si="5"/>
        <v>0</v>
      </c>
      <c r="AB32" s="255">
        <f t="shared" si="6"/>
        <v>0</v>
      </c>
      <c r="AC32" s="255">
        <f t="shared" si="7"/>
        <v>0</v>
      </c>
      <c r="AD32" s="255">
        <f t="shared" si="8"/>
        <v>0</v>
      </c>
      <c r="AE32" s="256" t="str">
        <f t="shared" si="9"/>
        <v/>
      </c>
      <c r="AF32" s="253"/>
      <c r="AG32" s="253"/>
    </row>
    <row r="33" spans="2:33">
      <c r="B33" s="252"/>
      <c r="C33" s="253"/>
      <c r="D33" s="254"/>
      <c r="E33" s="254"/>
      <c r="F33" s="254"/>
      <c r="G33" s="252"/>
      <c r="H33" s="254"/>
      <c r="I33" s="254"/>
      <c r="J33" s="254"/>
      <c r="K33" s="254"/>
      <c r="L33" s="254"/>
      <c r="M33" s="255">
        <f t="shared" si="0"/>
        <v>0</v>
      </c>
      <c r="N33" s="255">
        <f t="shared" si="1"/>
        <v>0</v>
      </c>
      <c r="O33" s="255">
        <f t="shared" si="2"/>
        <v>0</v>
      </c>
      <c r="P33" s="255">
        <f t="shared" si="3"/>
        <v>0</v>
      </c>
      <c r="Q33" s="256" t="str">
        <f t="shared" si="4"/>
        <v/>
      </c>
      <c r="R33" s="253"/>
      <c r="S33" s="253"/>
      <c r="T33" s="252"/>
      <c r="V33" s="254"/>
      <c r="W33" s="254"/>
      <c r="X33" s="254"/>
      <c r="Y33" s="254"/>
      <c r="Z33" s="254"/>
      <c r="AA33" s="255">
        <f t="shared" si="5"/>
        <v>0</v>
      </c>
      <c r="AB33" s="255">
        <f t="shared" si="6"/>
        <v>0</v>
      </c>
      <c r="AC33" s="255">
        <f t="shared" si="7"/>
        <v>0</v>
      </c>
      <c r="AD33" s="255">
        <f t="shared" si="8"/>
        <v>0</v>
      </c>
      <c r="AE33" s="256" t="str">
        <f t="shared" si="9"/>
        <v/>
      </c>
      <c r="AF33" s="253"/>
      <c r="AG33" s="253"/>
    </row>
    <row r="34" spans="2:33">
      <c r="B34" s="252"/>
      <c r="C34" s="253"/>
      <c r="D34" s="254"/>
      <c r="E34" s="254"/>
      <c r="F34" s="254"/>
      <c r="G34" s="252"/>
      <c r="H34" s="254"/>
      <c r="I34" s="254"/>
      <c r="J34" s="254"/>
      <c r="K34" s="254"/>
      <c r="L34" s="254"/>
      <c r="M34" s="255">
        <f t="shared" si="0"/>
        <v>0</v>
      </c>
      <c r="N34" s="255">
        <f t="shared" si="1"/>
        <v>0</v>
      </c>
      <c r="O34" s="255">
        <f t="shared" si="2"/>
        <v>0</v>
      </c>
      <c r="P34" s="255">
        <f t="shared" si="3"/>
        <v>0</v>
      </c>
      <c r="Q34" s="256" t="str">
        <f t="shared" si="4"/>
        <v/>
      </c>
      <c r="R34" s="253"/>
      <c r="S34" s="253"/>
      <c r="T34" s="252"/>
      <c r="V34" s="254"/>
      <c r="W34" s="254"/>
      <c r="X34" s="254"/>
      <c r="Y34" s="254"/>
      <c r="Z34" s="254"/>
      <c r="AA34" s="255">
        <f t="shared" si="5"/>
        <v>0</v>
      </c>
      <c r="AB34" s="255">
        <f t="shared" si="6"/>
        <v>0</v>
      </c>
      <c r="AC34" s="255">
        <f t="shared" si="7"/>
        <v>0</v>
      </c>
      <c r="AD34" s="255">
        <f t="shared" si="8"/>
        <v>0</v>
      </c>
      <c r="AE34" s="256" t="str">
        <f t="shared" si="9"/>
        <v/>
      </c>
      <c r="AF34" s="253"/>
      <c r="AG34" s="253"/>
    </row>
    <row r="35" spans="2:33">
      <c r="B35" s="252"/>
      <c r="C35" s="253"/>
      <c r="D35" s="254"/>
      <c r="E35" s="254"/>
      <c r="F35" s="254"/>
      <c r="G35" s="252"/>
      <c r="H35" s="254"/>
      <c r="I35" s="254"/>
      <c r="J35" s="254"/>
      <c r="K35" s="254"/>
      <c r="L35" s="254"/>
      <c r="M35" s="255">
        <f t="shared" si="0"/>
        <v>0</v>
      </c>
      <c r="N35" s="255">
        <f t="shared" si="1"/>
        <v>0</v>
      </c>
      <c r="O35" s="255">
        <f t="shared" si="2"/>
        <v>0</v>
      </c>
      <c r="P35" s="255">
        <f t="shared" si="3"/>
        <v>0</v>
      </c>
      <c r="Q35" s="256" t="str">
        <f t="shared" si="4"/>
        <v/>
      </c>
      <c r="R35" s="253"/>
      <c r="S35" s="253"/>
      <c r="T35" s="252"/>
      <c r="V35" s="254"/>
      <c r="W35" s="254"/>
      <c r="X35" s="254"/>
      <c r="Y35" s="254"/>
      <c r="Z35" s="254"/>
      <c r="AA35" s="255">
        <f t="shared" si="5"/>
        <v>0</v>
      </c>
      <c r="AB35" s="255">
        <f t="shared" si="6"/>
        <v>0</v>
      </c>
      <c r="AC35" s="255">
        <f t="shared" si="7"/>
        <v>0</v>
      </c>
      <c r="AD35" s="255">
        <f t="shared" si="8"/>
        <v>0</v>
      </c>
      <c r="AE35" s="256" t="str">
        <f t="shared" si="9"/>
        <v/>
      </c>
      <c r="AF35" s="253"/>
      <c r="AG35" s="253"/>
    </row>
    <row r="36" spans="2:33">
      <c r="B36" s="252"/>
      <c r="C36" s="253"/>
      <c r="D36" s="254"/>
      <c r="E36" s="254"/>
      <c r="F36" s="254"/>
      <c r="G36" s="252"/>
      <c r="H36" s="254"/>
      <c r="I36" s="254"/>
      <c r="J36" s="254"/>
      <c r="K36" s="254"/>
      <c r="L36" s="254"/>
      <c r="M36" s="255">
        <f t="shared" si="0"/>
        <v>0</v>
      </c>
      <c r="N36" s="255">
        <f t="shared" si="1"/>
        <v>0</v>
      </c>
      <c r="O36" s="255">
        <f t="shared" si="2"/>
        <v>0</v>
      </c>
      <c r="P36" s="255">
        <f t="shared" si="3"/>
        <v>0</v>
      </c>
      <c r="Q36" s="256" t="str">
        <f t="shared" si="4"/>
        <v/>
      </c>
      <c r="R36" s="253"/>
      <c r="S36" s="253"/>
      <c r="T36" s="252"/>
      <c r="V36" s="254"/>
      <c r="W36" s="254"/>
      <c r="X36" s="254"/>
      <c r="Y36" s="254"/>
      <c r="Z36" s="254"/>
      <c r="AA36" s="255">
        <f t="shared" si="5"/>
        <v>0</v>
      </c>
      <c r="AB36" s="255">
        <f t="shared" si="6"/>
        <v>0</v>
      </c>
      <c r="AC36" s="255">
        <f t="shared" si="7"/>
        <v>0</v>
      </c>
      <c r="AD36" s="255">
        <f t="shared" si="8"/>
        <v>0</v>
      </c>
      <c r="AE36" s="256" t="str">
        <f t="shared" si="9"/>
        <v/>
      </c>
      <c r="AF36" s="253"/>
      <c r="AG36" s="253"/>
    </row>
    <row r="37" spans="2:33">
      <c r="B37" s="252"/>
      <c r="C37" s="253"/>
      <c r="D37" s="254"/>
      <c r="E37" s="254"/>
      <c r="F37" s="254"/>
      <c r="G37" s="252"/>
      <c r="H37" s="254"/>
      <c r="I37" s="254"/>
      <c r="J37" s="254"/>
      <c r="K37" s="254"/>
      <c r="L37" s="254"/>
      <c r="M37" s="255">
        <f t="shared" si="0"/>
        <v>0</v>
      </c>
      <c r="N37" s="255">
        <f t="shared" si="1"/>
        <v>0</v>
      </c>
      <c r="O37" s="255">
        <f t="shared" si="2"/>
        <v>0</v>
      </c>
      <c r="P37" s="255">
        <f t="shared" si="3"/>
        <v>0</v>
      </c>
      <c r="Q37" s="256" t="str">
        <f t="shared" si="4"/>
        <v/>
      </c>
      <c r="R37" s="253"/>
      <c r="S37" s="253"/>
      <c r="T37" s="252"/>
      <c r="V37" s="254"/>
      <c r="W37" s="254"/>
      <c r="X37" s="254"/>
      <c r="Y37" s="254"/>
      <c r="Z37" s="254"/>
      <c r="AA37" s="255">
        <f t="shared" si="5"/>
        <v>0</v>
      </c>
      <c r="AB37" s="255">
        <f t="shared" si="6"/>
        <v>0</v>
      </c>
      <c r="AC37" s="255">
        <f t="shared" si="7"/>
        <v>0</v>
      </c>
      <c r="AD37" s="255">
        <f t="shared" si="8"/>
        <v>0</v>
      </c>
      <c r="AE37" s="256" t="str">
        <f t="shared" si="9"/>
        <v/>
      </c>
      <c r="AF37" s="253"/>
      <c r="AG37" s="253"/>
    </row>
    <row r="38" spans="2:33">
      <c r="B38" s="252"/>
      <c r="C38" s="253"/>
      <c r="D38" s="254"/>
      <c r="E38" s="254"/>
      <c r="F38" s="254"/>
      <c r="G38" s="252"/>
      <c r="H38" s="254"/>
      <c r="I38" s="254"/>
      <c r="J38" s="254"/>
      <c r="K38" s="254"/>
      <c r="L38" s="254"/>
      <c r="M38" s="255">
        <f t="shared" si="0"/>
        <v>0</v>
      </c>
      <c r="N38" s="255">
        <f t="shared" si="1"/>
        <v>0</v>
      </c>
      <c r="O38" s="255">
        <f t="shared" si="2"/>
        <v>0</v>
      </c>
      <c r="P38" s="255">
        <f t="shared" si="3"/>
        <v>0</v>
      </c>
      <c r="Q38" s="256" t="str">
        <f t="shared" si="4"/>
        <v/>
      </c>
      <c r="R38" s="253"/>
      <c r="S38" s="253"/>
      <c r="T38" s="252"/>
      <c r="V38" s="254"/>
      <c r="W38" s="254"/>
      <c r="X38" s="254"/>
      <c r="Y38" s="254"/>
      <c r="Z38" s="254"/>
      <c r="AA38" s="255">
        <f t="shared" si="5"/>
        <v>0</v>
      </c>
      <c r="AB38" s="255">
        <f t="shared" si="6"/>
        <v>0</v>
      </c>
      <c r="AC38" s="255">
        <f t="shared" si="7"/>
        <v>0</v>
      </c>
      <c r="AD38" s="255">
        <f t="shared" si="8"/>
        <v>0</v>
      </c>
      <c r="AE38" s="256" t="str">
        <f t="shared" si="9"/>
        <v/>
      </c>
      <c r="AF38" s="253"/>
      <c r="AG38" s="253"/>
    </row>
    <row r="39" spans="2:33">
      <c r="B39" s="252"/>
      <c r="C39" s="253"/>
      <c r="D39" s="254"/>
      <c r="E39" s="254"/>
      <c r="F39" s="254"/>
      <c r="G39" s="252"/>
      <c r="H39" s="254"/>
      <c r="I39" s="254"/>
      <c r="J39" s="254"/>
      <c r="K39" s="254"/>
      <c r="L39" s="254"/>
      <c r="M39" s="255">
        <f t="shared" si="0"/>
        <v>0</v>
      </c>
      <c r="N39" s="255">
        <f t="shared" si="1"/>
        <v>0</v>
      </c>
      <c r="O39" s="255">
        <f t="shared" si="2"/>
        <v>0</v>
      </c>
      <c r="P39" s="255">
        <f t="shared" si="3"/>
        <v>0</v>
      </c>
      <c r="Q39" s="256" t="str">
        <f t="shared" si="4"/>
        <v/>
      </c>
      <c r="R39" s="253"/>
      <c r="S39" s="253"/>
      <c r="T39" s="252"/>
      <c r="V39" s="254"/>
      <c r="W39" s="254"/>
      <c r="X39" s="254"/>
      <c r="Y39" s="254"/>
      <c r="Z39" s="254"/>
      <c r="AA39" s="255">
        <f t="shared" si="5"/>
        <v>0</v>
      </c>
      <c r="AB39" s="255">
        <f t="shared" si="6"/>
        <v>0</v>
      </c>
      <c r="AC39" s="255">
        <f t="shared" si="7"/>
        <v>0</v>
      </c>
      <c r="AD39" s="255">
        <f t="shared" si="8"/>
        <v>0</v>
      </c>
      <c r="AE39" s="256" t="str">
        <f t="shared" si="9"/>
        <v/>
      </c>
      <c r="AF39" s="253"/>
      <c r="AG39" s="253"/>
    </row>
    <row r="40" spans="2:33">
      <c r="B40" s="252"/>
      <c r="C40" s="253"/>
      <c r="D40" s="254"/>
      <c r="E40" s="254"/>
      <c r="F40" s="254"/>
      <c r="G40" s="252"/>
      <c r="H40" s="254"/>
      <c r="I40" s="254"/>
      <c r="J40" s="254"/>
      <c r="K40" s="254"/>
      <c r="L40" s="254"/>
      <c r="M40" s="255">
        <f t="shared" si="0"/>
        <v>0</v>
      </c>
      <c r="N40" s="255">
        <f t="shared" si="1"/>
        <v>0</v>
      </c>
      <c r="O40" s="255">
        <f t="shared" si="2"/>
        <v>0</v>
      </c>
      <c r="P40" s="255">
        <f t="shared" si="3"/>
        <v>0</v>
      </c>
      <c r="Q40" s="256" t="str">
        <f t="shared" si="4"/>
        <v/>
      </c>
      <c r="R40" s="253"/>
      <c r="S40" s="253"/>
      <c r="T40" s="252"/>
      <c r="V40" s="254"/>
      <c r="W40" s="254"/>
      <c r="X40" s="254"/>
      <c r="Y40" s="254"/>
      <c r="Z40" s="254"/>
      <c r="AA40" s="255">
        <f t="shared" si="5"/>
        <v>0</v>
      </c>
      <c r="AB40" s="255">
        <f t="shared" si="6"/>
        <v>0</v>
      </c>
      <c r="AC40" s="255">
        <f t="shared" si="7"/>
        <v>0</v>
      </c>
      <c r="AD40" s="255">
        <f t="shared" si="8"/>
        <v>0</v>
      </c>
      <c r="AE40" s="256" t="str">
        <f t="shared" si="9"/>
        <v/>
      </c>
      <c r="AF40" s="253"/>
      <c r="AG40" s="253"/>
    </row>
    <row r="41" spans="2:33">
      <c r="B41" s="252"/>
      <c r="C41" s="253"/>
      <c r="D41" s="254"/>
      <c r="E41" s="254"/>
      <c r="F41" s="254"/>
      <c r="G41" s="252"/>
      <c r="H41" s="254"/>
      <c r="I41" s="254"/>
      <c r="J41" s="254"/>
      <c r="K41" s="254"/>
      <c r="L41" s="254"/>
      <c r="M41" s="255">
        <f t="shared" si="0"/>
        <v>0</v>
      </c>
      <c r="N41" s="255">
        <f t="shared" si="1"/>
        <v>0</v>
      </c>
      <c r="O41" s="255">
        <f t="shared" si="2"/>
        <v>0</v>
      </c>
      <c r="P41" s="255">
        <f t="shared" si="3"/>
        <v>0</v>
      </c>
      <c r="Q41" s="256" t="str">
        <f t="shared" si="4"/>
        <v/>
      </c>
      <c r="R41" s="253"/>
      <c r="S41" s="253"/>
      <c r="T41" s="252"/>
      <c r="V41" s="254"/>
      <c r="W41" s="254"/>
      <c r="X41" s="254"/>
      <c r="Y41" s="254"/>
      <c r="Z41" s="254"/>
      <c r="AA41" s="255">
        <f t="shared" si="5"/>
        <v>0</v>
      </c>
      <c r="AB41" s="255">
        <f t="shared" si="6"/>
        <v>0</v>
      </c>
      <c r="AC41" s="255">
        <f t="shared" si="7"/>
        <v>0</v>
      </c>
      <c r="AD41" s="255">
        <f t="shared" si="8"/>
        <v>0</v>
      </c>
      <c r="AE41" s="256" t="str">
        <f t="shared" si="9"/>
        <v/>
      </c>
      <c r="AF41" s="253"/>
      <c r="AG41" s="253"/>
    </row>
    <row r="42" spans="2:33">
      <c r="B42" s="252"/>
      <c r="C42" s="253"/>
      <c r="D42" s="254"/>
      <c r="E42" s="254"/>
      <c r="F42" s="254"/>
      <c r="G42" s="252"/>
      <c r="H42" s="254"/>
      <c r="I42" s="254"/>
      <c r="J42" s="254"/>
      <c r="K42" s="254"/>
      <c r="L42" s="254"/>
      <c r="M42" s="255">
        <f t="shared" si="0"/>
        <v>0</v>
      </c>
      <c r="N42" s="255">
        <f t="shared" si="1"/>
        <v>0</v>
      </c>
      <c r="O42" s="255">
        <f t="shared" si="2"/>
        <v>0</v>
      </c>
      <c r="P42" s="255">
        <f t="shared" si="3"/>
        <v>0</v>
      </c>
      <c r="Q42" s="256" t="str">
        <f t="shared" si="4"/>
        <v/>
      </c>
      <c r="R42" s="253"/>
      <c r="S42" s="253"/>
      <c r="T42" s="252"/>
      <c r="V42" s="254"/>
      <c r="W42" s="254"/>
      <c r="X42" s="254"/>
      <c r="Y42" s="254"/>
      <c r="Z42" s="254"/>
      <c r="AA42" s="255">
        <f t="shared" si="5"/>
        <v>0</v>
      </c>
      <c r="AB42" s="255">
        <f t="shared" si="6"/>
        <v>0</v>
      </c>
      <c r="AC42" s="255">
        <f t="shared" si="7"/>
        <v>0</v>
      </c>
      <c r="AD42" s="255">
        <f t="shared" si="8"/>
        <v>0</v>
      </c>
      <c r="AE42" s="256" t="str">
        <f t="shared" si="9"/>
        <v/>
      </c>
      <c r="AF42" s="253"/>
      <c r="AG42" s="253"/>
    </row>
    <row r="43" spans="2:33">
      <c r="B43" s="252"/>
      <c r="C43" s="253"/>
      <c r="D43" s="254"/>
      <c r="E43" s="254"/>
      <c r="F43" s="254"/>
      <c r="G43" s="252"/>
      <c r="H43" s="254"/>
      <c r="I43" s="254"/>
      <c r="J43" s="254"/>
      <c r="K43" s="254"/>
      <c r="L43" s="254"/>
      <c r="M43" s="255">
        <f t="shared" si="0"/>
        <v>0</v>
      </c>
      <c r="N43" s="255">
        <f t="shared" si="1"/>
        <v>0</v>
      </c>
      <c r="O43" s="255">
        <f t="shared" si="2"/>
        <v>0</v>
      </c>
      <c r="P43" s="255">
        <f t="shared" si="3"/>
        <v>0</v>
      </c>
      <c r="Q43" s="256" t="str">
        <f t="shared" si="4"/>
        <v/>
      </c>
      <c r="R43" s="253"/>
      <c r="S43" s="253"/>
      <c r="T43" s="252"/>
      <c r="V43" s="254"/>
      <c r="W43" s="254"/>
      <c r="X43" s="254"/>
      <c r="Y43" s="254"/>
      <c r="Z43" s="254"/>
      <c r="AA43" s="255">
        <f t="shared" si="5"/>
        <v>0</v>
      </c>
      <c r="AB43" s="255">
        <f t="shared" si="6"/>
        <v>0</v>
      </c>
      <c r="AC43" s="255">
        <f t="shared" si="7"/>
        <v>0</v>
      </c>
      <c r="AD43" s="255">
        <f t="shared" si="8"/>
        <v>0</v>
      </c>
      <c r="AE43" s="256" t="str">
        <f t="shared" si="9"/>
        <v/>
      </c>
      <c r="AF43" s="253"/>
      <c r="AG43" s="253"/>
    </row>
    <row r="44" spans="2:33">
      <c r="B44" s="252"/>
      <c r="C44" s="253"/>
      <c r="D44" s="254"/>
      <c r="E44" s="254"/>
      <c r="F44" s="254"/>
      <c r="G44" s="252"/>
      <c r="H44" s="254"/>
      <c r="I44" s="254"/>
      <c r="J44" s="254"/>
      <c r="K44" s="254"/>
      <c r="L44" s="254"/>
      <c r="M44" s="255">
        <f t="shared" si="0"/>
        <v>0</v>
      </c>
      <c r="N44" s="255">
        <f t="shared" si="1"/>
        <v>0</v>
      </c>
      <c r="O44" s="255">
        <f t="shared" si="2"/>
        <v>0</v>
      </c>
      <c r="P44" s="255">
        <f t="shared" si="3"/>
        <v>0</v>
      </c>
      <c r="Q44" s="256" t="str">
        <f t="shared" si="4"/>
        <v/>
      </c>
      <c r="R44" s="253"/>
      <c r="S44" s="253"/>
      <c r="T44" s="252"/>
      <c r="V44" s="254"/>
      <c r="W44" s="254"/>
      <c r="X44" s="254"/>
      <c r="Y44" s="254"/>
      <c r="Z44" s="254"/>
      <c r="AA44" s="255">
        <f t="shared" si="5"/>
        <v>0</v>
      </c>
      <c r="AB44" s="255">
        <f t="shared" si="6"/>
        <v>0</v>
      </c>
      <c r="AC44" s="255">
        <f t="shared" si="7"/>
        <v>0</v>
      </c>
      <c r="AD44" s="255">
        <f t="shared" si="8"/>
        <v>0</v>
      </c>
      <c r="AE44" s="256" t="str">
        <f t="shared" si="9"/>
        <v/>
      </c>
      <c r="AF44" s="253"/>
      <c r="AG44" s="253"/>
    </row>
    <row r="45" spans="2:33">
      <c r="B45" s="252"/>
      <c r="C45" s="253"/>
      <c r="D45" s="254"/>
      <c r="E45" s="254"/>
      <c r="F45" s="254"/>
      <c r="G45" s="252"/>
      <c r="H45" s="254"/>
      <c r="I45" s="254"/>
      <c r="J45" s="254"/>
      <c r="K45" s="254"/>
      <c r="L45" s="254"/>
      <c r="M45" s="255">
        <f t="shared" si="0"/>
        <v>0</v>
      </c>
      <c r="N45" s="255">
        <f t="shared" si="1"/>
        <v>0</v>
      </c>
      <c r="O45" s="255">
        <f t="shared" si="2"/>
        <v>0</v>
      </c>
      <c r="P45" s="255">
        <f t="shared" si="3"/>
        <v>0</v>
      </c>
      <c r="Q45" s="256" t="str">
        <f t="shared" si="4"/>
        <v/>
      </c>
      <c r="R45" s="253"/>
      <c r="S45" s="253"/>
      <c r="T45" s="252"/>
      <c r="V45" s="254"/>
      <c r="W45" s="254"/>
      <c r="X45" s="254"/>
      <c r="Y45" s="254"/>
      <c r="Z45" s="254"/>
      <c r="AA45" s="255">
        <f t="shared" si="5"/>
        <v>0</v>
      </c>
      <c r="AB45" s="255">
        <f t="shared" si="6"/>
        <v>0</v>
      </c>
      <c r="AC45" s="255">
        <f t="shared" si="7"/>
        <v>0</v>
      </c>
      <c r="AD45" s="255">
        <f t="shared" si="8"/>
        <v>0</v>
      </c>
      <c r="AE45" s="256" t="str">
        <f t="shared" si="9"/>
        <v/>
      </c>
      <c r="AF45" s="253"/>
      <c r="AG45" s="253"/>
    </row>
    <row r="46" spans="2:33">
      <c r="B46" s="252"/>
      <c r="C46" s="253"/>
      <c r="D46" s="254"/>
      <c r="E46" s="254"/>
      <c r="F46" s="254"/>
      <c r="G46" s="252"/>
      <c r="H46" s="254"/>
      <c r="I46" s="254"/>
      <c r="J46" s="254"/>
      <c r="K46" s="254"/>
      <c r="L46" s="254"/>
      <c r="M46" s="255">
        <f t="shared" si="0"/>
        <v>0</v>
      </c>
      <c r="N46" s="255">
        <f t="shared" si="1"/>
        <v>0</v>
      </c>
      <c r="O46" s="255">
        <f t="shared" si="2"/>
        <v>0</v>
      </c>
      <c r="P46" s="255">
        <f t="shared" si="3"/>
        <v>0</v>
      </c>
      <c r="Q46" s="256" t="str">
        <f t="shared" si="4"/>
        <v/>
      </c>
      <c r="R46" s="253"/>
      <c r="S46" s="253"/>
      <c r="T46" s="252"/>
      <c r="V46" s="254"/>
      <c r="W46" s="254"/>
      <c r="X46" s="254"/>
      <c r="Y46" s="254"/>
      <c r="Z46" s="254"/>
      <c r="AA46" s="255">
        <f t="shared" si="5"/>
        <v>0</v>
      </c>
      <c r="AB46" s="255">
        <f t="shared" si="6"/>
        <v>0</v>
      </c>
      <c r="AC46" s="255">
        <f t="shared" si="7"/>
        <v>0</v>
      </c>
      <c r="AD46" s="255">
        <f t="shared" si="8"/>
        <v>0</v>
      </c>
      <c r="AE46" s="256" t="str">
        <f t="shared" si="9"/>
        <v/>
      </c>
      <c r="AF46" s="253"/>
      <c r="AG46" s="253"/>
    </row>
    <row r="47" spans="2:33">
      <c r="B47" s="252"/>
      <c r="C47" s="253"/>
      <c r="D47" s="254"/>
      <c r="E47" s="254"/>
      <c r="F47" s="254"/>
      <c r="G47" s="252"/>
      <c r="H47" s="254"/>
      <c r="I47" s="254"/>
      <c r="J47" s="254"/>
      <c r="K47" s="254"/>
      <c r="L47" s="254"/>
      <c r="M47" s="255">
        <f t="shared" si="0"/>
        <v>0</v>
      </c>
      <c r="N47" s="255">
        <f t="shared" si="1"/>
        <v>0</v>
      </c>
      <c r="O47" s="255">
        <f t="shared" si="2"/>
        <v>0</v>
      </c>
      <c r="P47" s="255">
        <f t="shared" si="3"/>
        <v>0</v>
      </c>
      <c r="Q47" s="256" t="str">
        <f t="shared" si="4"/>
        <v/>
      </c>
      <c r="R47" s="253"/>
      <c r="S47" s="253"/>
      <c r="T47" s="252"/>
      <c r="V47" s="254"/>
      <c r="W47" s="254"/>
      <c r="X47" s="254"/>
      <c r="Y47" s="254"/>
      <c r="Z47" s="254"/>
      <c r="AA47" s="255">
        <f t="shared" si="5"/>
        <v>0</v>
      </c>
      <c r="AB47" s="255">
        <f t="shared" si="6"/>
        <v>0</v>
      </c>
      <c r="AC47" s="255">
        <f t="shared" si="7"/>
        <v>0</v>
      </c>
      <c r="AD47" s="255">
        <f t="shared" si="8"/>
        <v>0</v>
      </c>
      <c r="AE47" s="256" t="str">
        <f t="shared" si="9"/>
        <v/>
      </c>
      <c r="AF47" s="253"/>
      <c r="AG47" s="253"/>
    </row>
    <row r="48" spans="2:33">
      <c r="B48" s="252"/>
      <c r="C48" s="253"/>
      <c r="D48" s="254"/>
      <c r="E48" s="254"/>
      <c r="F48" s="254"/>
      <c r="G48" s="252"/>
      <c r="H48" s="254"/>
      <c r="I48" s="254"/>
      <c r="J48" s="254"/>
      <c r="K48" s="254"/>
      <c r="L48" s="254"/>
      <c r="M48" s="255">
        <f t="shared" si="0"/>
        <v>0</v>
      </c>
      <c r="N48" s="255">
        <f t="shared" si="1"/>
        <v>0</v>
      </c>
      <c r="O48" s="255">
        <f t="shared" si="2"/>
        <v>0</v>
      </c>
      <c r="P48" s="255">
        <f t="shared" si="3"/>
        <v>0</v>
      </c>
      <c r="Q48" s="256" t="str">
        <f t="shared" si="4"/>
        <v/>
      </c>
      <c r="R48" s="253"/>
      <c r="S48" s="253"/>
      <c r="T48" s="252"/>
      <c r="V48" s="254"/>
      <c r="W48" s="254"/>
      <c r="X48" s="254"/>
      <c r="Y48" s="254"/>
      <c r="Z48" s="254"/>
      <c r="AA48" s="255">
        <f t="shared" si="5"/>
        <v>0</v>
      </c>
      <c r="AB48" s="255">
        <f t="shared" si="6"/>
        <v>0</v>
      </c>
      <c r="AC48" s="255">
        <f t="shared" si="7"/>
        <v>0</v>
      </c>
      <c r="AD48" s="255">
        <f t="shared" si="8"/>
        <v>0</v>
      </c>
      <c r="AE48" s="256" t="str">
        <f t="shared" si="9"/>
        <v/>
      </c>
      <c r="AF48" s="253"/>
      <c r="AG48" s="253"/>
    </row>
    <row r="49" spans="2:33">
      <c r="B49" s="252"/>
      <c r="C49" s="253"/>
      <c r="D49" s="254"/>
      <c r="E49" s="254"/>
      <c r="F49" s="254"/>
      <c r="G49" s="252"/>
      <c r="H49" s="254"/>
      <c r="I49" s="254"/>
      <c r="J49" s="254"/>
      <c r="K49" s="254"/>
      <c r="L49" s="254"/>
      <c r="M49" s="255">
        <f t="shared" si="0"/>
        <v>0</v>
      </c>
      <c r="N49" s="255">
        <f t="shared" si="1"/>
        <v>0</v>
      </c>
      <c r="O49" s="255">
        <f t="shared" si="2"/>
        <v>0</v>
      </c>
      <c r="P49" s="255">
        <f t="shared" si="3"/>
        <v>0</v>
      </c>
      <c r="Q49" s="256" t="str">
        <f t="shared" si="4"/>
        <v/>
      </c>
      <c r="R49" s="253"/>
      <c r="S49" s="253"/>
      <c r="T49" s="252"/>
      <c r="V49" s="254"/>
      <c r="W49" s="254"/>
      <c r="X49" s="254"/>
      <c r="Y49" s="254"/>
      <c r="Z49" s="254"/>
      <c r="AA49" s="255">
        <f t="shared" si="5"/>
        <v>0</v>
      </c>
      <c r="AB49" s="255">
        <f t="shared" si="6"/>
        <v>0</v>
      </c>
      <c r="AC49" s="255">
        <f t="shared" si="7"/>
        <v>0</v>
      </c>
      <c r="AD49" s="255">
        <f t="shared" si="8"/>
        <v>0</v>
      </c>
      <c r="AE49" s="256" t="str">
        <f t="shared" si="9"/>
        <v/>
      </c>
      <c r="AF49" s="253"/>
      <c r="AG49" s="253"/>
    </row>
    <row r="50" spans="2:33">
      <c r="B50" s="252"/>
      <c r="C50" s="253"/>
      <c r="D50" s="254"/>
      <c r="E50" s="254"/>
      <c r="F50" s="254"/>
      <c r="G50" s="252"/>
      <c r="H50" s="254"/>
      <c r="I50" s="254"/>
      <c r="J50" s="254"/>
      <c r="K50" s="254"/>
      <c r="L50" s="254"/>
      <c r="M50" s="255">
        <f t="shared" si="0"/>
        <v>0</v>
      </c>
      <c r="N50" s="255">
        <f t="shared" si="1"/>
        <v>0</v>
      </c>
      <c r="O50" s="255">
        <f t="shared" si="2"/>
        <v>0</v>
      </c>
      <c r="P50" s="255">
        <f t="shared" si="3"/>
        <v>0</v>
      </c>
      <c r="Q50" s="256" t="str">
        <f t="shared" si="4"/>
        <v/>
      </c>
      <c r="R50" s="253"/>
      <c r="S50" s="253"/>
      <c r="T50" s="252"/>
      <c r="V50" s="254"/>
      <c r="W50" s="254"/>
      <c r="X50" s="254"/>
      <c r="Y50" s="254"/>
      <c r="Z50" s="254"/>
      <c r="AA50" s="255">
        <f t="shared" si="5"/>
        <v>0</v>
      </c>
      <c r="AB50" s="255">
        <f t="shared" si="6"/>
        <v>0</v>
      </c>
      <c r="AC50" s="255">
        <f t="shared" si="7"/>
        <v>0</v>
      </c>
      <c r="AD50" s="255">
        <f t="shared" si="8"/>
        <v>0</v>
      </c>
      <c r="AE50" s="256" t="str">
        <f t="shared" si="9"/>
        <v/>
      </c>
      <c r="AF50" s="253"/>
      <c r="AG50" s="253"/>
    </row>
    <row r="51" spans="2:33">
      <c r="B51" s="252"/>
      <c r="C51" s="253"/>
      <c r="D51" s="254"/>
      <c r="E51" s="254"/>
      <c r="F51" s="254"/>
      <c r="G51" s="252"/>
      <c r="H51" s="254"/>
      <c r="I51" s="254"/>
      <c r="J51" s="254"/>
      <c r="K51" s="254"/>
      <c r="L51" s="254"/>
      <c r="M51" s="255">
        <f t="shared" si="0"/>
        <v>0</v>
      </c>
      <c r="N51" s="255">
        <f t="shared" si="1"/>
        <v>0</v>
      </c>
      <c r="O51" s="255">
        <f t="shared" si="2"/>
        <v>0</v>
      </c>
      <c r="P51" s="255">
        <f t="shared" si="3"/>
        <v>0</v>
      </c>
      <c r="Q51" s="256" t="str">
        <f t="shared" si="4"/>
        <v/>
      </c>
      <c r="R51" s="253"/>
      <c r="S51" s="253"/>
      <c r="T51" s="252"/>
      <c r="V51" s="254"/>
      <c r="W51" s="254"/>
      <c r="X51" s="254"/>
      <c r="Y51" s="254"/>
      <c r="Z51" s="254"/>
      <c r="AA51" s="255">
        <f t="shared" si="5"/>
        <v>0</v>
      </c>
      <c r="AB51" s="255">
        <f t="shared" si="6"/>
        <v>0</v>
      </c>
      <c r="AC51" s="255">
        <f t="shared" si="7"/>
        <v>0</v>
      </c>
      <c r="AD51" s="255">
        <f t="shared" si="8"/>
        <v>0</v>
      </c>
      <c r="AE51" s="256" t="str">
        <f t="shared" si="9"/>
        <v/>
      </c>
      <c r="AF51" s="253"/>
      <c r="AG51" s="253"/>
    </row>
    <row r="52" spans="2:33">
      <c r="B52" s="252"/>
      <c r="C52" s="253"/>
      <c r="D52" s="254"/>
      <c r="E52" s="254"/>
      <c r="F52" s="254"/>
      <c r="G52" s="252"/>
      <c r="H52" s="254"/>
      <c r="I52" s="254"/>
      <c r="J52" s="254"/>
      <c r="K52" s="254"/>
      <c r="L52" s="254"/>
      <c r="M52" s="255">
        <f t="shared" si="0"/>
        <v>0</v>
      </c>
      <c r="N52" s="255">
        <f t="shared" si="1"/>
        <v>0</v>
      </c>
      <c r="O52" s="255">
        <f t="shared" si="2"/>
        <v>0</v>
      </c>
      <c r="P52" s="255">
        <f t="shared" si="3"/>
        <v>0</v>
      </c>
      <c r="Q52" s="256" t="str">
        <f t="shared" si="4"/>
        <v/>
      </c>
      <c r="R52" s="253"/>
      <c r="S52" s="253"/>
      <c r="T52" s="252"/>
      <c r="V52" s="254"/>
      <c r="W52" s="254"/>
      <c r="X52" s="254"/>
      <c r="Y52" s="254"/>
      <c r="Z52" s="254"/>
      <c r="AA52" s="255">
        <f t="shared" si="5"/>
        <v>0</v>
      </c>
      <c r="AB52" s="255">
        <f t="shared" si="6"/>
        <v>0</v>
      </c>
      <c r="AC52" s="255">
        <f t="shared" si="7"/>
        <v>0</v>
      </c>
      <c r="AD52" s="255">
        <f t="shared" si="8"/>
        <v>0</v>
      </c>
      <c r="AE52" s="256" t="str">
        <f t="shared" si="9"/>
        <v/>
      </c>
      <c r="AF52" s="253"/>
      <c r="AG52" s="253"/>
    </row>
    <row r="53" spans="2:33">
      <c r="B53" s="252"/>
      <c r="C53" s="253"/>
      <c r="D53" s="254"/>
      <c r="E53" s="254"/>
      <c r="F53" s="254"/>
      <c r="G53" s="252"/>
      <c r="H53" s="254"/>
      <c r="I53" s="254"/>
      <c r="J53" s="254"/>
      <c r="K53" s="254"/>
      <c r="L53" s="254"/>
      <c r="M53" s="255">
        <f t="shared" si="0"/>
        <v>0</v>
      </c>
      <c r="N53" s="255">
        <f t="shared" si="1"/>
        <v>0</v>
      </c>
      <c r="O53" s="255">
        <f t="shared" si="2"/>
        <v>0</v>
      </c>
      <c r="P53" s="255">
        <f t="shared" si="3"/>
        <v>0</v>
      </c>
      <c r="Q53" s="256" t="str">
        <f t="shared" si="4"/>
        <v/>
      </c>
      <c r="R53" s="253"/>
      <c r="S53" s="253"/>
      <c r="T53" s="252"/>
      <c r="V53" s="254"/>
      <c r="W53" s="254"/>
      <c r="X53" s="254"/>
      <c r="Y53" s="254"/>
      <c r="Z53" s="254"/>
      <c r="AA53" s="255">
        <f t="shared" si="5"/>
        <v>0</v>
      </c>
      <c r="AB53" s="255">
        <f t="shared" si="6"/>
        <v>0</v>
      </c>
      <c r="AC53" s="255">
        <f t="shared" si="7"/>
        <v>0</v>
      </c>
      <c r="AD53" s="255">
        <f t="shared" si="8"/>
        <v>0</v>
      </c>
      <c r="AE53" s="256" t="str">
        <f t="shared" si="9"/>
        <v/>
      </c>
      <c r="AF53" s="253"/>
      <c r="AG53" s="253"/>
    </row>
    <row r="54" spans="2:33">
      <c r="B54" s="252"/>
      <c r="C54" s="253"/>
      <c r="D54" s="254"/>
      <c r="E54" s="254"/>
      <c r="F54" s="254"/>
      <c r="G54" s="252"/>
      <c r="H54" s="254"/>
      <c r="I54" s="254"/>
      <c r="J54" s="254"/>
      <c r="K54" s="254"/>
      <c r="L54" s="254"/>
      <c r="M54" s="255">
        <f t="shared" si="0"/>
        <v>0</v>
      </c>
      <c r="N54" s="255">
        <f t="shared" si="1"/>
        <v>0</v>
      </c>
      <c r="O54" s="255">
        <f t="shared" si="2"/>
        <v>0</v>
      </c>
      <c r="P54" s="255">
        <f t="shared" si="3"/>
        <v>0</v>
      </c>
      <c r="Q54" s="256" t="str">
        <f t="shared" si="4"/>
        <v/>
      </c>
      <c r="R54" s="253"/>
      <c r="S54" s="253"/>
      <c r="T54" s="252"/>
      <c r="V54" s="254"/>
      <c r="W54" s="254"/>
      <c r="X54" s="254"/>
      <c r="Y54" s="254"/>
      <c r="Z54" s="254"/>
      <c r="AA54" s="255">
        <f t="shared" si="5"/>
        <v>0</v>
      </c>
      <c r="AB54" s="255">
        <f t="shared" si="6"/>
        <v>0</v>
      </c>
      <c r="AC54" s="255">
        <f t="shared" si="7"/>
        <v>0</v>
      </c>
      <c r="AD54" s="255">
        <f t="shared" si="8"/>
        <v>0</v>
      </c>
      <c r="AE54" s="256" t="str">
        <f t="shared" si="9"/>
        <v/>
      </c>
      <c r="AF54" s="253"/>
      <c r="AG54" s="253"/>
    </row>
    <row r="55" spans="2:33">
      <c r="B55" s="252"/>
      <c r="C55" s="253"/>
      <c r="D55" s="254"/>
      <c r="E55" s="254"/>
      <c r="F55" s="254"/>
      <c r="G55" s="252"/>
      <c r="H55" s="254"/>
      <c r="I55" s="254"/>
      <c r="J55" s="254"/>
      <c r="K55" s="254"/>
      <c r="L55" s="254"/>
      <c r="M55" s="255">
        <f t="shared" si="0"/>
        <v>0</v>
      </c>
      <c r="N55" s="255">
        <f t="shared" si="1"/>
        <v>0</v>
      </c>
      <c r="O55" s="255">
        <f t="shared" si="2"/>
        <v>0</v>
      </c>
      <c r="P55" s="255">
        <f t="shared" si="3"/>
        <v>0</v>
      </c>
      <c r="Q55" s="256" t="str">
        <f t="shared" si="4"/>
        <v/>
      </c>
      <c r="R55" s="253"/>
      <c r="S55" s="253"/>
      <c r="T55" s="252"/>
      <c r="V55" s="254"/>
      <c r="W55" s="254"/>
      <c r="X55" s="254"/>
      <c r="Y55" s="254"/>
      <c r="Z55" s="254"/>
      <c r="AA55" s="255">
        <f t="shared" si="5"/>
        <v>0</v>
      </c>
      <c r="AB55" s="255">
        <f t="shared" si="6"/>
        <v>0</v>
      </c>
      <c r="AC55" s="255">
        <f t="shared" si="7"/>
        <v>0</v>
      </c>
      <c r="AD55" s="255">
        <f t="shared" si="8"/>
        <v>0</v>
      </c>
      <c r="AE55" s="256" t="str">
        <f t="shared" si="9"/>
        <v/>
      </c>
      <c r="AF55" s="253"/>
      <c r="AG55" s="253"/>
    </row>
    <row r="56" spans="2:33">
      <c r="B56" s="257"/>
      <c r="C56" s="257"/>
      <c r="D56" s="257"/>
      <c r="E56" s="257"/>
      <c r="F56" s="257"/>
      <c r="G56" s="257"/>
      <c r="H56" s="257"/>
      <c r="I56" s="257"/>
      <c r="J56" s="257"/>
      <c r="K56" s="257"/>
      <c r="L56" s="257"/>
      <c r="M56" s="257"/>
      <c r="N56" s="257"/>
      <c r="O56" s="257"/>
      <c r="P56" s="257"/>
      <c r="Q56" s="257"/>
      <c r="R56" s="257"/>
      <c r="S56" s="257"/>
      <c r="T56" s="257"/>
    </row>
    <row r="57" spans="2:33">
      <c r="B57" s="257"/>
      <c r="C57" s="257"/>
      <c r="D57" s="257"/>
      <c r="E57" s="257"/>
      <c r="F57" s="257"/>
      <c r="G57" s="257"/>
      <c r="H57" s="257"/>
      <c r="I57" s="257"/>
      <c r="J57" s="257"/>
      <c r="K57" s="257"/>
      <c r="L57" s="257"/>
      <c r="M57" s="257"/>
      <c r="N57" s="257"/>
      <c r="O57" s="257"/>
      <c r="P57" s="257"/>
      <c r="Q57" s="257"/>
      <c r="R57" s="257"/>
      <c r="S57" s="257"/>
      <c r="T57" s="257"/>
    </row>
    <row r="58" spans="2:33">
      <c r="B58" s="257"/>
      <c r="C58" s="257"/>
      <c r="D58" s="257"/>
      <c r="E58" s="257"/>
      <c r="F58" s="257"/>
      <c r="G58" s="257"/>
      <c r="H58" s="257"/>
      <c r="I58" s="257"/>
      <c r="J58" s="257"/>
      <c r="K58" s="257"/>
      <c r="L58" s="257"/>
      <c r="M58" s="257"/>
      <c r="N58" s="257"/>
      <c r="O58" s="257"/>
      <c r="P58" s="257"/>
      <c r="Q58" s="257"/>
      <c r="R58" s="257"/>
      <c r="S58" s="257"/>
      <c r="T58" s="257"/>
    </row>
    <row r="59" spans="2:33">
      <c r="B59" s="257"/>
      <c r="C59" s="257"/>
      <c r="D59" s="257"/>
      <c r="E59" s="257"/>
      <c r="F59" s="257"/>
      <c r="G59" s="257"/>
      <c r="H59" s="257"/>
      <c r="I59" s="257"/>
      <c r="J59" s="257"/>
      <c r="K59" s="257"/>
      <c r="L59" s="257"/>
      <c r="M59" s="257"/>
      <c r="N59" s="257"/>
      <c r="O59" s="257"/>
      <c r="P59" s="257"/>
      <c r="Q59" s="257"/>
      <c r="R59" s="257"/>
      <c r="S59" s="257"/>
      <c r="T59" s="257"/>
    </row>
    <row r="60" spans="2:33">
      <c r="B60" s="257"/>
      <c r="C60" s="257"/>
      <c r="D60" s="257"/>
      <c r="E60" s="257"/>
      <c r="F60" s="257"/>
      <c r="G60" s="257"/>
      <c r="H60" s="257"/>
      <c r="I60" s="257"/>
      <c r="J60" s="257"/>
      <c r="K60" s="257"/>
      <c r="L60" s="257"/>
      <c r="M60" s="257"/>
      <c r="N60" s="257"/>
      <c r="O60" s="257"/>
      <c r="P60" s="257"/>
      <c r="Q60" s="257"/>
      <c r="R60" s="257"/>
      <c r="S60" s="257"/>
      <c r="T60" s="257"/>
    </row>
    <row r="61" spans="2:33">
      <c r="B61" s="257"/>
      <c r="C61" s="257"/>
      <c r="D61" s="257"/>
      <c r="E61" s="257"/>
      <c r="F61" s="257"/>
      <c r="G61" s="257"/>
      <c r="H61" s="257"/>
      <c r="I61" s="257"/>
      <c r="J61" s="257"/>
      <c r="K61" s="257"/>
      <c r="L61" s="257"/>
      <c r="M61" s="257"/>
      <c r="N61" s="257"/>
      <c r="O61" s="257"/>
      <c r="P61" s="257"/>
      <c r="Q61" s="257"/>
      <c r="R61" s="257"/>
      <c r="S61" s="257"/>
      <c r="T61" s="257"/>
    </row>
    <row r="62" spans="2:33">
      <c r="B62" s="257"/>
      <c r="C62" s="257"/>
      <c r="D62" s="257"/>
      <c r="E62" s="257"/>
      <c r="F62" s="257"/>
      <c r="G62" s="257"/>
      <c r="H62" s="257"/>
      <c r="I62" s="257"/>
      <c r="J62" s="257"/>
      <c r="K62" s="257"/>
      <c r="L62" s="257"/>
      <c r="M62" s="257"/>
      <c r="N62" s="257"/>
      <c r="O62" s="257"/>
      <c r="P62" s="257"/>
      <c r="Q62" s="257"/>
      <c r="R62" s="257"/>
      <c r="S62" s="257"/>
      <c r="T62" s="257"/>
    </row>
    <row r="63" spans="2:33">
      <c r="B63" s="257"/>
      <c r="C63" s="257"/>
      <c r="D63" s="257"/>
      <c r="E63" s="257"/>
      <c r="F63" s="257"/>
      <c r="G63" s="257"/>
      <c r="H63" s="257"/>
      <c r="I63" s="257"/>
      <c r="J63" s="257"/>
      <c r="K63" s="257"/>
      <c r="L63" s="257"/>
      <c r="M63" s="257"/>
      <c r="N63" s="257"/>
      <c r="O63" s="257"/>
      <c r="P63" s="257"/>
      <c r="Q63" s="257"/>
      <c r="R63" s="257"/>
      <c r="S63" s="257"/>
      <c r="T63" s="257"/>
    </row>
    <row r="64" spans="2:33">
      <c r="B64" s="257"/>
      <c r="C64" s="257"/>
      <c r="D64" s="257"/>
      <c r="E64" s="257"/>
      <c r="F64" s="257"/>
      <c r="G64" s="257"/>
      <c r="H64" s="257"/>
      <c r="I64" s="257"/>
      <c r="J64" s="257"/>
      <c r="K64" s="257"/>
      <c r="L64" s="257"/>
      <c r="M64" s="257"/>
      <c r="N64" s="257"/>
      <c r="O64" s="257"/>
      <c r="P64" s="257"/>
      <c r="Q64" s="257"/>
      <c r="R64" s="257"/>
      <c r="S64" s="257"/>
      <c r="T64" s="257"/>
    </row>
    <row r="65" spans="2:20">
      <c r="B65" s="257"/>
      <c r="C65" s="257"/>
      <c r="D65" s="257"/>
      <c r="E65" s="257"/>
      <c r="F65" s="257"/>
      <c r="G65" s="257"/>
      <c r="H65" s="257"/>
      <c r="I65" s="257"/>
      <c r="J65" s="257"/>
      <c r="K65" s="257"/>
      <c r="L65" s="257"/>
      <c r="M65" s="257"/>
      <c r="N65" s="257"/>
      <c r="O65" s="257"/>
      <c r="P65" s="257"/>
      <c r="Q65" s="257"/>
      <c r="R65" s="257"/>
      <c r="S65" s="257"/>
      <c r="T65" s="257"/>
    </row>
    <row r="66" spans="2:20">
      <c r="B66" s="257"/>
      <c r="C66" s="257"/>
      <c r="D66" s="257"/>
      <c r="E66" s="257"/>
      <c r="F66" s="257"/>
      <c r="G66" s="257"/>
      <c r="H66" s="257"/>
      <c r="I66" s="257"/>
      <c r="J66" s="257"/>
      <c r="K66" s="257"/>
      <c r="L66" s="257"/>
      <c r="M66" s="257"/>
      <c r="N66" s="257"/>
      <c r="O66" s="257"/>
      <c r="P66" s="257"/>
      <c r="Q66" s="257"/>
      <c r="R66" s="257"/>
      <c r="S66" s="257"/>
      <c r="T66" s="257"/>
    </row>
    <row r="67" spans="2:20">
      <c r="B67" s="257"/>
      <c r="C67" s="257"/>
      <c r="D67" s="257"/>
      <c r="E67" s="257"/>
      <c r="F67" s="257"/>
      <c r="G67" s="257"/>
      <c r="H67" s="257"/>
      <c r="I67" s="257"/>
      <c r="J67" s="257"/>
      <c r="K67" s="257"/>
      <c r="L67" s="257"/>
      <c r="M67" s="257"/>
      <c r="N67" s="257"/>
      <c r="O67" s="257"/>
      <c r="P67" s="257"/>
      <c r="Q67" s="257"/>
      <c r="R67" s="257"/>
      <c r="S67" s="257"/>
      <c r="T67" s="257"/>
    </row>
    <row r="68" spans="2:20">
      <c r="B68" s="257"/>
      <c r="C68" s="257"/>
      <c r="D68" s="257"/>
      <c r="E68" s="257"/>
      <c r="F68" s="257"/>
      <c r="G68" s="257"/>
      <c r="H68" s="257"/>
      <c r="I68" s="257"/>
      <c r="J68" s="257"/>
      <c r="K68" s="257"/>
      <c r="L68" s="257"/>
      <c r="M68" s="257"/>
      <c r="N68" s="257"/>
      <c r="O68" s="257"/>
      <c r="P68" s="257"/>
      <c r="Q68" s="257"/>
      <c r="R68" s="257"/>
      <c r="S68" s="257"/>
      <c r="T68" s="257"/>
    </row>
    <row r="69" spans="2:20">
      <c r="B69" s="257"/>
      <c r="C69" s="257"/>
      <c r="D69" s="257"/>
      <c r="E69" s="257"/>
      <c r="F69" s="257"/>
      <c r="G69" s="257"/>
      <c r="H69" s="257"/>
      <c r="I69" s="257"/>
      <c r="J69" s="257"/>
      <c r="K69" s="257"/>
      <c r="L69" s="257"/>
      <c r="M69" s="257"/>
      <c r="N69" s="257"/>
      <c r="O69" s="257"/>
      <c r="P69" s="257"/>
      <c r="Q69" s="257"/>
      <c r="R69" s="257"/>
      <c r="S69" s="257"/>
      <c r="T69" s="257"/>
    </row>
    <row r="70" spans="2:20">
      <c r="B70" s="257"/>
      <c r="C70" s="257"/>
      <c r="D70" s="257"/>
      <c r="E70" s="257"/>
      <c r="F70" s="257"/>
      <c r="G70" s="257"/>
      <c r="H70" s="257"/>
      <c r="I70" s="257"/>
      <c r="J70" s="257"/>
      <c r="K70" s="257"/>
      <c r="L70" s="257"/>
      <c r="M70" s="257"/>
      <c r="N70" s="257"/>
      <c r="O70" s="257"/>
      <c r="P70" s="257"/>
      <c r="Q70" s="257"/>
      <c r="R70" s="257"/>
      <c r="S70" s="257"/>
      <c r="T70" s="257"/>
    </row>
    <row r="71" spans="2:20">
      <c r="B71" s="257"/>
      <c r="C71" s="257"/>
      <c r="D71" s="257"/>
      <c r="E71" s="257"/>
      <c r="F71" s="257"/>
      <c r="G71" s="257"/>
      <c r="H71" s="257"/>
      <c r="I71" s="257"/>
      <c r="J71" s="257"/>
      <c r="K71" s="257"/>
      <c r="L71" s="257"/>
      <c r="M71" s="257"/>
      <c r="N71" s="257"/>
      <c r="O71" s="257"/>
      <c r="P71" s="257"/>
      <c r="Q71" s="257"/>
      <c r="R71" s="257"/>
      <c r="S71" s="257"/>
      <c r="T71" s="257"/>
    </row>
    <row r="72" spans="2:20">
      <c r="B72" s="257"/>
      <c r="C72" s="257"/>
      <c r="D72" s="257"/>
      <c r="E72" s="257"/>
      <c r="F72" s="257"/>
      <c r="G72" s="257"/>
      <c r="H72" s="257"/>
      <c r="I72" s="257"/>
      <c r="J72" s="257"/>
      <c r="K72" s="257"/>
      <c r="L72" s="257"/>
      <c r="M72" s="257"/>
      <c r="N72" s="257"/>
      <c r="O72" s="257"/>
      <c r="P72" s="257"/>
      <c r="Q72" s="257"/>
      <c r="R72" s="257"/>
      <c r="S72" s="257"/>
      <c r="T72" s="257"/>
    </row>
    <row r="73" spans="2:20">
      <c r="B73" s="257"/>
      <c r="C73" s="257"/>
      <c r="D73" s="257"/>
      <c r="E73" s="257"/>
      <c r="F73" s="257"/>
      <c r="G73" s="257"/>
      <c r="H73" s="257"/>
      <c r="I73" s="257"/>
      <c r="J73" s="257"/>
      <c r="K73" s="257"/>
      <c r="L73" s="257"/>
      <c r="M73" s="257"/>
      <c r="N73" s="257"/>
      <c r="O73" s="257"/>
      <c r="P73" s="257"/>
      <c r="Q73" s="257"/>
      <c r="R73" s="257"/>
      <c r="S73" s="257"/>
      <c r="T73" s="257"/>
    </row>
    <row r="74" spans="2:20">
      <c r="B74" s="257"/>
      <c r="C74" s="257"/>
      <c r="D74" s="257"/>
      <c r="E74" s="257"/>
      <c r="F74" s="257"/>
      <c r="G74" s="257"/>
      <c r="H74" s="257"/>
      <c r="I74" s="257"/>
      <c r="J74" s="257"/>
      <c r="K74" s="257"/>
      <c r="L74" s="257"/>
      <c r="M74" s="257"/>
      <c r="N74" s="257"/>
      <c r="O74" s="257"/>
      <c r="P74" s="257"/>
      <c r="Q74" s="257"/>
      <c r="R74" s="257"/>
      <c r="S74" s="257"/>
      <c r="T74" s="257"/>
    </row>
    <row r="75" spans="2:20">
      <c r="B75" s="257"/>
      <c r="C75" s="257"/>
      <c r="D75" s="257"/>
      <c r="E75" s="257"/>
      <c r="F75" s="257"/>
      <c r="G75" s="257"/>
      <c r="H75" s="257"/>
      <c r="I75" s="257"/>
      <c r="J75" s="257"/>
      <c r="K75" s="257"/>
      <c r="L75" s="257"/>
      <c r="M75" s="257"/>
      <c r="N75" s="257"/>
      <c r="O75" s="257"/>
      <c r="P75" s="257"/>
      <c r="Q75" s="257"/>
      <c r="R75" s="257"/>
      <c r="S75" s="257"/>
      <c r="T75" s="257"/>
    </row>
    <row r="76" spans="2:20">
      <c r="B76" s="257"/>
      <c r="C76" s="257"/>
      <c r="D76" s="257"/>
      <c r="E76" s="257"/>
      <c r="F76" s="257"/>
      <c r="G76" s="257"/>
      <c r="H76" s="257"/>
      <c r="I76" s="257"/>
      <c r="J76" s="257"/>
      <c r="K76" s="257"/>
      <c r="L76" s="257"/>
      <c r="M76" s="257"/>
      <c r="N76" s="257"/>
      <c r="O76" s="257"/>
      <c r="P76" s="257"/>
      <c r="Q76" s="257"/>
      <c r="R76" s="257"/>
      <c r="S76" s="257"/>
      <c r="T76" s="257"/>
    </row>
    <row r="77" spans="2:20">
      <c r="B77" s="257"/>
      <c r="C77" s="257"/>
      <c r="D77" s="257"/>
      <c r="E77" s="257"/>
      <c r="F77" s="257"/>
      <c r="G77" s="257"/>
      <c r="H77" s="257"/>
      <c r="I77" s="257"/>
      <c r="J77" s="257"/>
      <c r="K77" s="257"/>
      <c r="L77" s="257"/>
      <c r="M77" s="257"/>
      <c r="N77" s="257"/>
      <c r="O77" s="257"/>
      <c r="P77" s="257"/>
      <c r="Q77" s="257"/>
      <c r="R77" s="257"/>
      <c r="S77" s="257"/>
      <c r="T77" s="257"/>
    </row>
    <row r="78" spans="2:20">
      <c r="B78" s="257"/>
      <c r="C78" s="257"/>
      <c r="D78" s="257"/>
      <c r="E78" s="257"/>
      <c r="F78" s="257"/>
      <c r="G78" s="257"/>
      <c r="H78" s="257"/>
      <c r="I78" s="257"/>
      <c r="J78" s="257"/>
      <c r="K78" s="257"/>
      <c r="L78" s="257"/>
      <c r="M78" s="257"/>
      <c r="N78" s="257"/>
      <c r="O78" s="257"/>
      <c r="P78" s="257"/>
      <c r="Q78" s="257"/>
      <c r="R78" s="257"/>
      <c r="S78" s="257"/>
      <c r="T78" s="257"/>
    </row>
    <row r="79" spans="2:20">
      <c r="B79" s="257"/>
      <c r="C79" s="257"/>
      <c r="D79" s="257"/>
      <c r="E79" s="257"/>
      <c r="F79" s="257"/>
      <c r="G79" s="257"/>
      <c r="H79" s="257"/>
      <c r="I79" s="257"/>
      <c r="J79" s="257"/>
      <c r="K79" s="257"/>
      <c r="L79" s="257"/>
      <c r="M79" s="257"/>
      <c r="N79" s="257"/>
      <c r="O79" s="257"/>
      <c r="P79" s="257"/>
      <c r="Q79" s="257"/>
      <c r="R79" s="257"/>
      <c r="S79" s="257"/>
      <c r="T79" s="257"/>
    </row>
    <row r="80" spans="2:20">
      <c r="B80" s="257"/>
      <c r="C80" s="257"/>
      <c r="D80" s="257"/>
      <c r="E80" s="257"/>
      <c r="F80" s="257"/>
      <c r="G80" s="257"/>
      <c r="H80" s="257"/>
      <c r="I80" s="257"/>
      <c r="J80" s="257"/>
      <c r="K80" s="257"/>
      <c r="L80" s="257"/>
      <c r="M80" s="257"/>
      <c r="N80" s="257"/>
      <c r="O80" s="257"/>
      <c r="P80" s="257"/>
      <c r="Q80" s="257"/>
      <c r="R80" s="257"/>
      <c r="S80" s="257"/>
      <c r="T80" s="257"/>
    </row>
    <row r="81" spans="2:20">
      <c r="B81" s="257"/>
      <c r="C81" s="257"/>
      <c r="D81" s="257"/>
      <c r="E81" s="257"/>
      <c r="F81" s="257"/>
      <c r="G81" s="257"/>
      <c r="H81" s="257"/>
      <c r="I81" s="257"/>
      <c r="J81" s="257"/>
      <c r="K81" s="257"/>
      <c r="L81" s="257"/>
      <c r="M81" s="257"/>
      <c r="N81" s="257"/>
      <c r="O81" s="257"/>
      <c r="P81" s="257"/>
      <c r="Q81" s="257"/>
      <c r="R81" s="257"/>
      <c r="S81" s="257"/>
      <c r="T81" s="257"/>
    </row>
    <row r="82" spans="2:20">
      <c r="B82" s="257"/>
      <c r="C82" s="257"/>
      <c r="D82" s="257"/>
      <c r="E82" s="257"/>
      <c r="F82" s="257"/>
      <c r="G82" s="257"/>
      <c r="H82" s="257"/>
      <c r="I82" s="257"/>
      <c r="J82" s="257"/>
      <c r="K82" s="257"/>
      <c r="L82" s="257"/>
      <c r="M82" s="257"/>
      <c r="N82" s="257"/>
      <c r="O82" s="257"/>
      <c r="P82" s="257"/>
      <c r="Q82" s="257"/>
      <c r="R82" s="257"/>
      <c r="S82" s="257"/>
      <c r="T82" s="257"/>
    </row>
    <row r="83" spans="2:20">
      <c r="B83" s="257"/>
      <c r="C83" s="257"/>
      <c r="D83" s="257"/>
      <c r="E83" s="257"/>
      <c r="F83" s="257"/>
      <c r="G83" s="257"/>
      <c r="H83" s="257"/>
      <c r="I83" s="257"/>
      <c r="J83" s="257"/>
      <c r="K83" s="257"/>
      <c r="L83" s="257"/>
      <c r="M83" s="257"/>
      <c r="N83" s="257"/>
      <c r="O83" s="257"/>
      <c r="P83" s="257"/>
      <c r="Q83" s="257"/>
      <c r="R83" s="257"/>
      <c r="S83" s="257"/>
      <c r="T83" s="257"/>
    </row>
    <row r="84" spans="2:20">
      <c r="B84" s="257"/>
      <c r="C84" s="257"/>
      <c r="D84" s="257"/>
      <c r="E84" s="257"/>
      <c r="F84" s="257"/>
      <c r="G84" s="257"/>
      <c r="H84" s="257"/>
      <c r="I84" s="257"/>
      <c r="J84" s="257"/>
      <c r="K84" s="257"/>
      <c r="L84" s="257"/>
      <c r="M84" s="257"/>
      <c r="N84" s="257"/>
      <c r="O84" s="257"/>
      <c r="P84" s="257"/>
      <c r="Q84" s="257"/>
      <c r="R84" s="257"/>
      <c r="S84" s="257"/>
      <c r="T84" s="257"/>
    </row>
    <row r="85" spans="2:20">
      <c r="B85" s="257"/>
      <c r="C85" s="257"/>
      <c r="D85" s="257"/>
      <c r="E85" s="257"/>
      <c r="F85" s="257"/>
      <c r="G85" s="257"/>
      <c r="H85" s="257"/>
      <c r="I85" s="257"/>
      <c r="J85" s="257"/>
      <c r="K85" s="257"/>
      <c r="L85" s="257"/>
      <c r="M85" s="257"/>
      <c r="N85" s="257"/>
      <c r="O85" s="257"/>
      <c r="P85" s="257"/>
      <c r="Q85" s="257"/>
      <c r="R85" s="257"/>
      <c r="S85" s="257"/>
      <c r="T85" s="257"/>
    </row>
    <row r="86" spans="2:20">
      <c r="B86" s="257"/>
      <c r="C86" s="257"/>
      <c r="D86" s="257"/>
      <c r="E86" s="257"/>
      <c r="F86" s="257"/>
      <c r="G86" s="257"/>
      <c r="H86" s="257"/>
      <c r="I86" s="257"/>
      <c r="J86" s="257"/>
      <c r="K86" s="257"/>
      <c r="L86" s="257"/>
      <c r="M86" s="257"/>
      <c r="N86" s="257"/>
      <c r="O86" s="257"/>
      <c r="P86" s="257"/>
      <c r="Q86" s="257"/>
      <c r="R86" s="257"/>
      <c r="S86" s="257"/>
      <c r="T86" s="257"/>
    </row>
    <row r="87" spans="2:20">
      <c r="B87" s="257"/>
      <c r="C87" s="257"/>
      <c r="D87" s="257"/>
      <c r="E87" s="257"/>
      <c r="F87" s="257"/>
      <c r="G87" s="257"/>
      <c r="H87" s="257"/>
      <c r="I87" s="257"/>
      <c r="J87" s="257"/>
      <c r="K87" s="257"/>
      <c r="L87" s="257"/>
      <c r="M87" s="257"/>
      <c r="N87" s="257"/>
      <c r="O87" s="257"/>
      <c r="P87" s="257"/>
      <c r="Q87" s="257"/>
      <c r="R87" s="257"/>
      <c r="S87" s="257"/>
      <c r="T87" s="257"/>
    </row>
    <row r="88" spans="2:20">
      <c r="B88" s="257"/>
      <c r="C88" s="257"/>
      <c r="D88" s="257"/>
      <c r="E88" s="257"/>
      <c r="F88" s="257"/>
      <c r="G88" s="257"/>
      <c r="H88" s="257"/>
      <c r="I88" s="257"/>
      <c r="J88" s="257"/>
      <c r="K88" s="257"/>
      <c r="L88" s="257"/>
      <c r="M88" s="257"/>
      <c r="N88" s="257"/>
      <c r="O88" s="257"/>
      <c r="P88" s="257"/>
      <c r="Q88" s="257"/>
      <c r="R88" s="257"/>
      <c r="S88" s="257"/>
      <c r="T88" s="257"/>
    </row>
    <row r="89" spans="2:20">
      <c r="B89" s="257"/>
      <c r="C89" s="257"/>
      <c r="D89" s="257"/>
      <c r="E89" s="257"/>
      <c r="F89" s="257"/>
      <c r="G89" s="257"/>
      <c r="H89" s="257"/>
      <c r="I89" s="257"/>
      <c r="J89" s="257"/>
      <c r="K89" s="257"/>
      <c r="L89" s="257"/>
      <c r="M89" s="257"/>
      <c r="N89" s="257"/>
      <c r="O89" s="257"/>
      <c r="P89" s="257"/>
      <c r="Q89" s="257"/>
      <c r="R89" s="257"/>
      <c r="S89" s="257"/>
      <c r="T89" s="257"/>
    </row>
    <row r="90" spans="2:20">
      <c r="B90" s="257"/>
      <c r="C90" s="257"/>
      <c r="D90" s="257"/>
      <c r="E90" s="257"/>
      <c r="F90" s="257"/>
      <c r="G90" s="257"/>
      <c r="H90" s="257"/>
      <c r="I90" s="257"/>
      <c r="J90" s="257"/>
      <c r="K90" s="257"/>
      <c r="L90" s="257"/>
      <c r="M90" s="257"/>
      <c r="N90" s="257"/>
      <c r="O90" s="257"/>
      <c r="P90" s="257"/>
      <c r="Q90" s="257"/>
      <c r="R90" s="257"/>
      <c r="S90" s="257"/>
      <c r="T90" s="257"/>
    </row>
    <row r="91" spans="2:20">
      <c r="B91" s="257"/>
      <c r="C91" s="257"/>
      <c r="D91" s="257"/>
      <c r="E91" s="257"/>
      <c r="F91" s="257"/>
      <c r="G91" s="257"/>
      <c r="H91" s="257"/>
      <c r="I91" s="257"/>
      <c r="J91" s="257"/>
      <c r="K91" s="257"/>
      <c r="L91" s="257"/>
      <c r="M91" s="257"/>
      <c r="N91" s="257"/>
      <c r="O91" s="257"/>
      <c r="P91" s="257"/>
      <c r="Q91" s="257"/>
      <c r="R91" s="257"/>
      <c r="S91" s="257"/>
      <c r="T91" s="257"/>
    </row>
    <row r="92" spans="2:20">
      <c r="B92" s="257"/>
      <c r="C92" s="257"/>
      <c r="D92" s="257"/>
      <c r="E92" s="257"/>
      <c r="F92" s="257"/>
      <c r="G92" s="257"/>
      <c r="H92" s="257"/>
      <c r="I92" s="257"/>
      <c r="J92" s="257"/>
      <c r="K92" s="257"/>
      <c r="L92" s="257"/>
      <c r="M92" s="257"/>
      <c r="N92" s="257"/>
      <c r="O92" s="257"/>
      <c r="P92" s="257"/>
      <c r="Q92" s="257"/>
      <c r="R92" s="257"/>
      <c r="S92" s="257"/>
      <c r="T92" s="257"/>
    </row>
    <row r="93" spans="2:20">
      <c r="B93" s="257"/>
      <c r="C93" s="257"/>
      <c r="D93" s="257"/>
      <c r="E93" s="257"/>
      <c r="F93" s="257"/>
      <c r="G93" s="257"/>
      <c r="H93" s="257"/>
      <c r="I93" s="257"/>
      <c r="J93" s="257"/>
      <c r="K93" s="257"/>
      <c r="L93" s="257"/>
      <c r="M93" s="257"/>
      <c r="N93" s="257"/>
      <c r="O93" s="257"/>
      <c r="P93" s="257"/>
      <c r="Q93" s="257"/>
      <c r="R93" s="257"/>
      <c r="S93" s="257"/>
      <c r="T93" s="257"/>
    </row>
    <row r="94" spans="2:20">
      <c r="B94" s="257"/>
      <c r="C94" s="257"/>
      <c r="D94" s="257"/>
      <c r="E94" s="257"/>
      <c r="F94" s="257"/>
      <c r="G94" s="257"/>
      <c r="H94" s="257"/>
      <c r="I94" s="257"/>
      <c r="J94" s="257"/>
      <c r="K94" s="257"/>
      <c r="L94" s="257"/>
      <c r="M94" s="257"/>
      <c r="N94" s="257"/>
      <c r="O94" s="257"/>
      <c r="P94" s="257"/>
      <c r="Q94" s="257"/>
      <c r="R94" s="257"/>
      <c r="S94" s="257"/>
      <c r="T94" s="257"/>
    </row>
    <row r="95" spans="2:20">
      <c r="B95" s="257"/>
      <c r="C95" s="257"/>
      <c r="D95" s="257"/>
      <c r="E95" s="257"/>
      <c r="F95" s="257"/>
      <c r="G95" s="257"/>
      <c r="H95" s="257"/>
      <c r="I95" s="257"/>
      <c r="J95" s="257"/>
      <c r="K95" s="257"/>
      <c r="L95" s="257"/>
      <c r="M95" s="257"/>
      <c r="N95" s="257"/>
      <c r="O95" s="257"/>
      <c r="P95" s="257"/>
      <c r="Q95" s="257"/>
      <c r="R95" s="257"/>
      <c r="S95" s="257"/>
      <c r="T95" s="257"/>
    </row>
    <row r="96" spans="2:20">
      <c r="B96" s="257"/>
      <c r="C96" s="257"/>
      <c r="D96" s="257"/>
      <c r="E96" s="257"/>
      <c r="F96" s="257"/>
      <c r="G96" s="257"/>
      <c r="H96" s="257"/>
      <c r="I96" s="257"/>
      <c r="J96" s="257"/>
      <c r="K96" s="257"/>
      <c r="L96" s="257"/>
      <c r="M96" s="257"/>
      <c r="N96" s="257"/>
      <c r="O96" s="257"/>
      <c r="P96" s="257"/>
      <c r="Q96" s="257"/>
      <c r="R96" s="257"/>
      <c r="S96" s="257"/>
      <c r="T96" s="257"/>
    </row>
    <row r="97" spans="2:20">
      <c r="B97" s="257"/>
      <c r="C97" s="257"/>
      <c r="D97" s="257"/>
      <c r="E97" s="257"/>
      <c r="F97" s="257"/>
      <c r="G97" s="257"/>
      <c r="H97" s="257"/>
      <c r="I97" s="257"/>
      <c r="J97" s="257"/>
      <c r="K97" s="257"/>
      <c r="L97" s="257"/>
      <c r="M97" s="257"/>
      <c r="N97" s="257"/>
      <c r="O97" s="257"/>
      <c r="P97" s="257"/>
      <c r="Q97" s="257"/>
      <c r="R97" s="257"/>
      <c r="S97" s="257"/>
      <c r="T97" s="257"/>
    </row>
    <row r="98" spans="2:20">
      <c r="B98" s="257"/>
      <c r="C98" s="257"/>
      <c r="D98" s="257"/>
      <c r="E98" s="257"/>
      <c r="F98" s="257"/>
      <c r="G98" s="257"/>
      <c r="H98" s="257"/>
      <c r="I98" s="257"/>
      <c r="J98" s="257"/>
      <c r="K98" s="257"/>
      <c r="L98" s="257"/>
      <c r="M98" s="257"/>
      <c r="N98" s="257"/>
      <c r="O98" s="257"/>
      <c r="P98" s="257"/>
      <c r="Q98" s="257"/>
      <c r="R98" s="257"/>
      <c r="S98" s="257"/>
      <c r="T98" s="257"/>
    </row>
    <row r="99" spans="2:20">
      <c r="B99" s="257"/>
      <c r="C99" s="257"/>
      <c r="D99" s="257"/>
      <c r="E99" s="257"/>
      <c r="F99" s="257"/>
      <c r="G99" s="257"/>
      <c r="H99" s="257"/>
      <c r="I99" s="257"/>
      <c r="J99" s="257"/>
      <c r="K99" s="257"/>
      <c r="L99" s="257"/>
      <c r="M99" s="257"/>
      <c r="N99" s="257"/>
      <c r="O99" s="257"/>
      <c r="P99" s="257"/>
      <c r="Q99" s="257"/>
      <c r="R99" s="257"/>
      <c r="S99" s="257"/>
      <c r="T99" s="257"/>
    </row>
    <row r="100" spans="2:20">
      <c r="B100" s="257"/>
      <c r="C100" s="257"/>
      <c r="D100" s="257"/>
      <c r="E100" s="257"/>
      <c r="F100" s="257"/>
      <c r="G100" s="257"/>
      <c r="H100" s="257"/>
      <c r="I100" s="257"/>
      <c r="J100" s="257"/>
      <c r="K100" s="257"/>
      <c r="L100" s="257"/>
      <c r="M100" s="257"/>
      <c r="N100" s="257"/>
      <c r="O100" s="257"/>
      <c r="P100" s="257"/>
      <c r="Q100" s="257"/>
      <c r="R100" s="257"/>
      <c r="S100" s="257"/>
      <c r="T100" s="257"/>
    </row>
    <row r="101" spans="2:20">
      <c r="B101" s="257"/>
      <c r="C101" s="257"/>
      <c r="D101" s="257"/>
      <c r="E101" s="257"/>
      <c r="F101" s="257"/>
      <c r="G101" s="257"/>
      <c r="H101" s="257"/>
      <c r="I101" s="257"/>
      <c r="J101" s="257"/>
      <c r="K101" s="257"/>
      <c r="L101" s="257"/>
      <c r="M101" s="257"/>
      <c r="N101" s="257"/>
      <c r="O101" s="257"/>
      <c r="P101" s="257"/>
      <c r="Q101" s="257"/>
      <c r="R101" s="257"/>
      <c r="S101" s="257"/>
      <c r="T101" s="257"/>
    </row>
    <row r="102" spans="2:20">
      <c r="B102" s="257"/>
      <c r="C102" s="257"/>
      <c r="D102" s="257"/>
      <c r="E102" s="257"/>
      <c r="F102" s="257"/>
      <c r="G102" s="257"/>
      <c r="H102" s="257"/>
      <c r="I102" s="257"/>
      <c r="J102" s="257"/>
      <c r="K102" s="257"/>
      <c r="L102" s="257"/>
      <c r="M102" s="257"/>
      <c r="N102" s="257"/>
      <c r="O102" s="257"/>
      <c r="P102" s="257"/>
      <c r="Q102" s="257"/>
      <c r="R102" s="257"/>
      <c r="S102" s="257"/>
      <c r="T102" s="257"/>
    </row>
    <row r="103" spans="2:20">
      <c r="B103" s="257"/>
      <c r="C103" s="257"/>
      <c r="D103" s="257"/>
      <c r="E103" s="257"/>
      <c r="F103" s="257"/>
      <c r="G103" s="257"/>
      <c r="H103" s="257"/>
      <c r="I103" s="257"/>
      <c r="J103" s="257"/>
      <c r="K103" s="257"/>
      <c r="L103" s="257"/>
      <c r="M103" s="257"/>
      <c r="N103" s="257"/>
      <c r="O103" s="257"/>
      <c r="P103" s="257"/>
      <c r="Q103" s="257"/>
      <c r="R103" s="257"/>
      <c r="S103" s="257"/>
      <c r="T103" s="257"/>
    </row>
    <row r="104" spans="2:20">
      <c r="B104" s="257"/>
      <c r="C104" s="257"/>
      <c r="D104" s="257"/>
      <c r="E104" s="257"/>
      <c r="F104" s="257"/>
      <c r="G104" s="257"/>
      <c r="H104" s="257"/>
      <c r="I104" s="257"/>
      <c r="J104" s="257"/>
      <c r="K104" s="257"/>
      <c r="L104" s="257"/>
      <c r="M104" s="257"/>
      <c r="N104" s="257"/>
      <c r="O104" s="257"/>
      <c r="P104" s="257"/>
      <c r="Q104" s="257"/>
      <c r="R104" s="257"/>
      <c r="S104" s="257"/>
      <c r="T104" s="257"/>
    </row>
    <row r="105" spans="2:20">
      <c r="B105" s="257"/>
      <c r="C105" s="257"/>
      <c r="D105" s="257"/>
      <c r="E105" s="257"/>
      <c r="F105" s="257"/>
      <c r="G105" s="257"/>
      <c r="H105" s="257"/>
      <c r="I105" s="257"/>
      <c r="J105" s="257"/>
      <c r="K105" s="257"/>
      <c r="L105" s="257"/>
      <c r="M105" s="257"/>
      <c r="N105" s="257"/>
      <c r="O105" s="257"/>
      <c r="P105" s="257"/>
      <c r="Q105" s="257"/>
      <c r="R105" s="257"/>
      <c r="S105" s="257"/>
      <c r="T105" s="257"/>
    </row>
    <row r="106" spans="2:20">
      <c r="B106" s="257"/>
      <c r="C106" s="257"/>
      <c r="D106" s="257"/>
      <c r="E106" s="257"/>
      <c r="F106" s="257"/>
      <c r="G106" s="257"/>
      <c r="H106" s="257"/>
      <c r="I106" s="257"/>
      <c r="J106" s="257"/>
      <c r="K106" s="257"/>
      <c r="L106" s="257"/>
      <c r="M106" s="257"/>
      <c r="N106" s="257"/>
      <c r="O106" s="257"/>
      <c r="P106" s="257"/>
      <c r="Q106" s="257"/>
      <c r="R106" s="257"/>
      <c r="S106" s="257"/>
      <c r="T106" s="257"/>
    </row>
    <row r="107" spans="2:20">
      <c r="B107" s="257"/>
      <c r="C107" s="257"/>
      <c r="D107" s="257"/>
      <c r="E107" s="257"/>
      <c r="F107" s="257"/>
      <c r="G107" s="257"/>
      <c r="H107" s="257"/>
      <c r="I107" s="257"/>
      <c r="J107" s="257"/>
      <c r="K107" s="257"/>
      <c r="L107" s="257"/>
      <c r="M107" s="257"/>
      <c r="N107" s="257"/>
      <c r="O107" s="257"/>
      <c r="P107" s="257"/>
      <c r="Q107" s="257"/>
      <c r="R107" s="257"/>
      <c r="S107" s="257"/>
      <c r="T107" s="257"/>
    </row>
    <row r="108" spans="2:20">
      <c r="B108" s="257"/>
      <c r="C108" s="257"/>
      <c r="D108" s="257"/>
      <c r="E108" s="257"/>
      <c r="F108" s="257"/>
      <c r="G108" s="257"/>
      <c r="H108" s="257"/>
      <c r="I108" s="257"/>
      <c r="J108" s="257"/>
      <c r="K108" s="257"/>
      <c r="L108" s="257"/>
      <c r="M108" s="257"/>
      <c r="N108" s="257"/>
      <c r="O108" s="257"/>
      <c r="P108" s="257"/>
      <c r="Q108" s="257"/>
      <c r="R108" s="257"/>
      <c r="S108" s="257"/>
      <c r="T108" s="257"/>
    </row>
    <row r="109" spans="2:20">
      <c r="B109" s="257"/>
      <c r="C109" s="257"/>
      <c r="D109" s="257"/>
      <c r="E109" s="257"/>
      <c r="F109" s="257"/>
      <c r="G109" s="257"/>
      <c r="H109" s="257"/>
      <c r="I109" s="257"/>
      <c r="J109" s="257"/>
      <c r="K109" s="257"/>
      <c r="L109" s="257"/>
      <c r="M109" s="257"/>
      <c r="N109" s="257"/>
      <c r="O109" s="257"/>
      <c r="P109" s="257"/>
      <c r="Q109" s="257"/>
      <c r="R109" s="257"/>
      <c r="S109" s="257"/>
      <c r="T109" s="257"/>
    </row>
    <row r="110" spans="2:20">
      <c r="B110" s="257"/>
      <c r="C110" s="257"/>
      <c r="D110" s="257"/>
      <c r="E110" s="257"/>
      <c r="F110" s="257"/>
      <c r="G110" s="257"/>
      <c r="H110" s="257"/>
      <c r="I110" s="257"/>
      <c r="J110" s="257"/>
      <c r="K110" s="257"/>
      <c r="L110" s="257"/>
      <c r="M110" s="257"/>
      <c r="N110" s="257"/>
      <c r="O110" s="257"/>
      <c r="P110" s="257"/>
      <c r="Q110" s="257"/>
      <c r="R110" s="257"/>
      <c r="S110" s="257"/>
      <c r="T110" s="257"/>
    </row>
    <row r="111" spans="2:20">
      <c r="B111" s="257"/>
      <c r="C111" s="257"/>
      <c r="D111" s="257"/>
      <c r="E111" s="257"/>
      <c r="F111" s="257"/>
      <c r="G111" s="257"/>
      <c r="H111" s="257"/>
      <c r="I111" s="257"/>
      <c r="J111" s="257"/>
      <c r="K111" s="257"/>
      <c r="L111" s="257"/>
      <c r="M111" s="257"/>
      <c r="N111" s="257"/>
      <c r="O111" s="257"/>
      <c r="P111" s="257"/>
      <c r="Q111" s="257"/>
      <c r="R111" s="257"/>
      <c r="S111" s="257"/>
      <c r="T111" s="257"/>
    </row>
  </sheetData>
  <mergeCells count="40">
    <mergeCell ref="Q14:Q15"/>
    <mergeCell ref="G14:G15"/>
    <mergeCell ref="S8:T8"/>
    <mergeCell ref="B9:R9"/>
    <mergeCell ref="S9:T9"/>
    <mergeCell ref="B10:R13"/>
    <mergeCell ref="H14:L14"/>
    <mergeCell ref="M14:M15"/>
    <mergeCell ref="N14:N15"/>
    <mergeCell ref="O14:O15"/>
    <mergeCell ref="P14:P15"/>
    <mergeCell ref="B14:B15"/>
    <mergeCell ref="C14:C15"/>
    <mergeCell ref="D14:D15"/>
    <mergeCell ref="E14:E15"/>
    <mergeCell ref="F14:F15"/>
    <mergeCell ref="AG14:AG15"/>
    <mergeCell ref="R14:R15"/>
    <mergeCell ref="S14:S15"/>
    <mergeCell ref="T14:T15"/>
    <mergeCell ref="V14:Z14"/>
    <mergeCell ref="AA14:AA15"/>
    <mergeCell ref="AB14:AB15"/>
    <mergeCell ref="AC14:AC15"/>
    <mergeCell ref="AD14:AD15"/>
    <mergeCell ref="AE14:AE15"/>
    <mergeCell ref="AF14:AF15"/>
    <mergeCell ref="A1:C2"/>
    <mergeCell ref="D1:U2"/>
    <mergeCell ref="S10:T10"/>
    <mergeCell ref="V10:AG13"/>
    <mergeCell ref="S11:T11"/>
    <mergeCell ref="S12:T12"/>
    <mergeCell ref="S13:T13"/>
    <mergeCell ref="D7:H7"/>
    <mergeCell ref="D4:H4"/>
    <mergeCell ref="D5:H5"/>
    <mergeCell ref="D6:H6"/>
    <mergeCell ref="Q4:S4"/>
    <mergeCell ref="O4:P4"/>
  </mergeCells>
  <conditionalFormatting sqref="Q16:Q111">
    <cfRule type="containsText" dxfId="5" priority="6" operator="containsText" text="FAIL">
      <formula>NOT(ISERROR(SEARCH("FAIL",Q16)))</formula>
    </cfRule>
    <cfRule type="containsText" dxfId="4" priority="7" operator="containsText" text="PASS">
      <formula>NOT(ISERROR(SEARCH("PASS",Q16)))</formula>
    </cfRule>
  </conditionalFormatting>
  <conditionalFormatting sqref="AE16:AE55">
    <cfRule type="containsText" dxfId="3" priority="1" operator="containsText" text="FAIL">
      <formula>NOT(ISERROR(SEARCH("FAIL",AE16)))</formula>
    </cfRule>
    <cfRule type="containsText" dxfId="2" priority="2" operator="containsText" text="PASS">
      <formula>NOT(ISERROR(SEARCH("PASS",AE16)))</formula>
    </cfRule>
  </conditionalFormatting>
  <dataValidations count="1">
    <dataValidation type="list" allowBlank="1" showInputMessage="1" showErrorMessage="1" sqref="G16:G55">
      <formula1>CTQMJR</formula1>
    </dataValidation>
  </dataValidations>
  <pageMargins left="0.7" right="0.7" top="0.75" bottom="0.75" header="0.3" footer="0.3"/>
  <pageSetup paperSize="341" orientation="portrait" horizontalDpi="1200" verticalDpi="120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53"/>
  <sheetViews>
    <sheetView workbookViewId="0">
      <selection activeCell="I8" sqref="I8:L8"/>
    </sheetView>
  </sheetViews>
  <sheetFormatPr defaultColWidth="9.140625" defaultRowHeight="12.75"/>
  <cols>
    <col min="1" max="1" width="6.140625" style="264" customWidth="1"/>
    <col min="2" max="2" width="13.140625" style="264" customWidth="1"/>
    <col min="3" max="3" width="1.7109375" style="264" customWidth="1"/>
    <col min="4" max="4" width="14.42578125" style="264" customWidth="1"/>
    <col min="5" max="6" width="6.5703125" style="264" customWidth="1"/>
    <col min="7" max="7" width="7.85546875" style="264" customWidth="1"/>
    <col min="8" max="8" width="6.7109375" style="264" customWidth="1"/>
    <col min="9" max="9" width="7" style="264" customWidth="1"/>
    <col min="10" max="14" width="6.5703125" style="264" customWidth="1"/>
    <col min="15" max="15" width="4.28515625" style="264" customWidth="1"/>
    <col min="16" max="16" width="4.140625" style="264" customWidth="1"/>
    <col min="17" max="16384" width="9.140625" style="264"/>
  </cols>
  <sheetData>
    <row r="1" spans="1:16" s="260" customFormat="1" ht="19.5" customHeight="1">
      <c r="A1" s="258"/>
      <c r="B1" s="258"/>
      <c r="C1" s="258"/>
      <c r="D1" s="1097" t="s">
        <v>415</v>
      </c>
      <c r="E1" s="1097"/>
      <c r="F1" s="1097"/>
      <c r="G1" s="1097"/>
      <c r="H1" s="1097"/>
      <c r="I1" s="1097"/>
      <c r="J1" s="1097"/>
      <c r="K1" s="1097"/>
      <c r="L1" s="1097"/>
      <c r="M1" s="259"/>
      <c r="N1" s="259"/>
      <c r="O1" s="259"/>
      <c r="P1" s="259"/>
    </row>
    <row r="2" spans="1:16" s="260" customFormat="1" ht="18.75" customHeight="1">
      <c r="A2" s="258"/>
      <c r="B2" s="258"/>
      <c r="C2" s="258"/>
      <c r="D2" s="1097" t="s">
        <v>416</v>
      </c>
      <c r="E2" s="1097"/>
      <c r="F2" s="1097"/>
      <c r="G2" s="1097"/>
      <c r="H2" s="1097"/>
      <c r="I2" s="1097"/>
      <c r="J2" s="1097"/>
      <c r="K2" s="1097"/>
      <c r="L2" s="1097"/>
      <c r="M2" s="259"/>
      <c r="N2" s="259"/>
      <c r="O2" s="259"/>
      <c r="P2" s="259"/>
    </row>
    <row r="3" spans="1:16" s="260" customFormat="1" ht="20.25" customHeight="1">
      <c r="A3" s="261"/>
      <c r="B3" s="261"/>
      <c r="C3" s="261"/>
      <c r="D3" s="261"/>
      <c r="E3" s="262"/>
      <c r="G3" s="263" t="s">
        <v>417</v>
      </c>
      <c r="H3" s="262"/>
      <c r="I3" s="262"/>
      <c r="J3" s="262"/>
      <c r="K3" s="262"/>
      <c r="L3" s="262"/>
      <c r="M3" s="262"/>
      <c r="N3" s="262"/>
      <c r="O3" s="262"/>
      <c r="P3" s="262"/>
    </row>
    <row r="4" spans="1:16" s="260" customFormat="1" ht="9" customHeight="1" thickBot="1">
      <c r="A4" s="261"/>
      <c r="B4" s="261"/>
      <c r="C4" s="261"/>
      <c r="D4" s="261"/>
      <c r="E4" s="262"/>
      <c r="F4" s="262"/>
      <c r="G4" s="262"/>
      <c r="H4" s="262"/>
      <c r="I4" s="262"/>
      <c r="J4" s="262"/>
      <c r="K4" s="262"/>
      <c r="L4" s="262"/>
      <c r="M4" s="262"/>
      <c r="N4" s="262"/>
      <c r="O4" s="262"/>
      <c r="P4" s="262"/>
    </row>
    <row r="5" spans="1:16" ht="12" customHeight="1">
      <c r="A5" s="1098" t="s">
        <v>418</v>
      </c>
      <c r="B5" s="1099"/>
      <c r="C5" s="1100">
        <f>'PPAP Plan'!V4</f>
        <v>0</v>
      </c>
      <c r="D5" s="1100"/>
      <c r="E5" s="1100"/>
      <c r="F5" s="1100"/>
      <c r="G5" s="1100"/>
      <c r="H5" s="1101"/>
      <c r="I5" s="1102" t="s">
        <v>419</v>
      </c>
      <c r="J5" s="1099"/>
      <c r="K5" s="1100">
        <f>'PPAP Plan'!H4</f>
        <v>0</v>
      </c>
      <c r="L5" s="1100"/>
      <c r="M5" s="1100"/>
      <c r="N5" s="1100"/>
      <c r="O5" s="1100"/>
      <c r="P5" s="1101"/>
    </row>
    <row r="6" spans="1:16">
      <c r="A6" s="1103" t="s">
        <v>420</v>
      </c>
      <c r="B6" s="1104"/>
      <c r="C6" s="1105">
        <f>'PPAP Plan'!AN4</f>
        <v>0</v>
      </c>
      <c r="D6" s="1105"/>
      <c r="E6" s="1105"/>
      <c r="F6" s="1105"/>
      <c r="G6" s="1105"/>
      <c r="H6" s="1106"/>
      <c r="I6" s="1122" t="s">
        <v>685</v>
      </c>
      <c r="J6" s="1104"/>
      <c r="K6" s="1105">
        <f>'PPAP Plan'!H6</f>
        <v>0</v>
      </c>
      <c r="L6" s="1105"/>
      <c r="M6" s="1105"/>
      <c r="N6" s="1105"/>
      <c r="O6" s="1105"/>
      <c r="P6" s="1106"/>
    </row>
    <row r="7" spans="1:16" ht="12" customHeight="1">
      <c r="A7" s="1103" t="s">
        <v>421</v>
      </c>
      <c r="B7" s="1104"/>
      <c r="C7" s="1105"/>
      <c r="D7" s="1105"/>
      <c r="E7" s="1105"/>
      <c r="F7" s="1105"/>
      <c r="G7" s="1105"/>
      <c r="H7" s="1106"/>
      <c r="I7" s="1122" t="s">
        <v>422</v>
      </c>
      <c r="J7" s="1104"/>
      <c r="K7" s="1104"/>
      <c r="L7" s="1105">
        <f>'PPAP Plan'!H5</f>
        <v>0</v>
      </c>
      <c r="M7" s="1105"/>
      <c r="N7" s="1105"/>
      <c r="O7" s="1105"/>
      <c r="P7" s="1106"/>
    </row>
    <row r="8" spans="1:16" ht="12" customHeight="1" thickBot="1">
      <c r="A8" s="1103" t="s">
        <v>423</v>
      </c>
      <c r="B8" s="1104"/>
      <c r="C8" s="1104"/>
      <c r="D8" s="1104"/>
      <c r="E8" s="1105"/>
      <c r="F8" s="1105"/>
      <c r="G8" s="1105"/>
      <c r="H8" s="1106"/>
      <c r="I8" s="1107" t="s">
        <v>424</v>
      </c>
      <c r="J8" s="1108"/>
      <c r="K8" s="1108"/>
      <c r="L8" s="1109"/>
      <c r="M8" s="1110"/>
      <c r="N8" s="1111"/>
      <c r="O8" s="1111"/>
      <c r="P8" s="1112"/>
    </row>
    <row r="9" spans="1:16" ht="13.5" thickBot="1">
      <c r="A9" s="1113" t="s">
        <v>425</v>
      </c>
      <c r="B9" s="1114"/>
      <c r="C9" s="1114"/>
      <c r="D9" s="1114"/>
      <c r="E9" s="1114"/>
      <c r="F9" s="1114"/>
      <c r="G9" s="1114"/>
      <c r="H9" s="1114"/>
      <c r="I9" s="1114"/>
      <c r="J9" s="1114"/>
      <c r="K9" s="1114"/>
      <c r="L9" s="1114"/>
      <c r="M9" s="1114"/>
      <c r="N9" s="1114"/>
      <c r="O9" s="1114"/>
      <c r="P9" s="1115"/>
    </row>
    <row r="10" spans="1:16" ht="24" customHeight="1">
      <c r="A10" s="1116" t="s">
        <v>426</v>
      </c>
      <c r="B10" s="1117"/>
      <c r="C10" s="1117"/>
      <c r="D10" s="1118"/>
      <c r="E10" s="1119" t="s">
        <v>427</v>
      </c>
      <c r="F10" s="1119"/>
      <c r="G10" s="511" t="s">
        <v>428</v>
      </c>
      <c r="H10" s="511" t="s">
        <v>429</v>
      </c>
      <c r="I10" s="1120" t="s">
        <v>430</v>
      </c>
      <c r="J10" s="1121"/>
      <c r="K10" s="1121"/>
      <c r="L10" s="1121"/>
      <c r="M10" s="1121"/>
      <c r="N10" s="1121"/>
      <c r="O10" s="511" t="s">
        <v>431</v>
      </c>
      <c r="P10" s="512" t="s">
        <v>432</v>
      </c>
    </row>
    <row r="11" spans="1:16" s="271" customFormat="1" ht="35.25" customHeight="1">
      <c r="A11" s="1129"/>
      <c r="B11" s="1130"/>
      <c r="C11" s="1130"/>
      <c r="D11" s="1131"/>
      <c r="E11" s="265"/>
      <c r="F11" s="266"/>
      <c r="G11" s="267"/>
      <c r="H11" s="268"/>
      <c r="I11" s="1126"/>
      <c r="J11" s="1127"/>
      <c r="K11" s="1127"/>
      <c r="L11" s="1127"/>
      <c r="M11" s="1127"/>
      <c r="N11" s="1128"/>
      <c r="O11" s="269" t="s">
        <v>433</v>
      </c>
      <c r="P11" s="270" t="s">
        <v>434</v>
      </c>
    </row>
    <row r="12" spans="1:16" s="271" customFormat="1" ht="15.95" customHeight="1">
      <c r="A12" s="1132"/>
      <c r="B12" s="1133"/>
      <c r="C12" s="1133"/>
      <c r="D12" s="1134"/>
      <c r="E12" s="265"/>
      <c r="F12" s="272"/>
      <c r="G12" s="267"/>
      <c r="H12" s="268"/>
      <c r="I12" s="1126"/>
      <c r="J12" s="1127"/>
      <c r="K12" s="1127"/>
      <c r="L12" s="1127"/>
      <c r="M12" s="1127"/>
      <c r="N12" s="1128"/>
      <c r="O12" s="273"/>
      <c r="P12" s="274"/>
    </row>
    <row r="13" spans="1:16" s="271" customFormat="1" ht="15.95" customHeight="1">
      <c r="A13" s="1123"/>
      <c r="B13" s="1124"/>
      <c r="C13" s="1124"/>
      <c r="D13" s="1125"/>
      <c r="E13" s="265"/>
      <c r="F13" s="272"/>
      <c r="G13" s="267"/>
      <c r="H13" s="268"/>
      <c r="I13" s="1126"/>
      <c r="J13" s="1127"/>
      <c r="K13" s="1127"/>
      <c r="L13" s="1127"/>
      <c r="M13" s="1127"/>
      <c r="N13" s="1128"/>
      <c r="O13" s="273"/>
      <c r="P13" s="274"/>
    </row>
    <row r="14" spans="1:16" s="271" customFormat="1" ht="15.95" customHeight="1">
      <c r="A14" s="1123"/>
      <c r="B14" s="1124"/>
      <c r="C14" s="1124"/>
      <c r="D14" s="1125"/>
      <c r="E14" s="265"/>
      <c r="F14" s="272"/>
      <c r="G14" s="267"/>
      <c r="H14" s="268"/>
      <c r="I14" s="1126"/>
      <c r="J14" s="1127"/>
      <c r="K14" s="1127"/>
      <c r="L14" s="1127"/>
      <c r="M14" s="1127"/>
      <c r="N14" s="1128"/>
      <c r="O14" s="273"/>
      <c r="P14" s="274"/>
    </row>
    <row r="15" spans="1:16" s="271" customFormat="1" ht="15.95" customHeight="1">
      <c r="A15" s="1123"/>
      <c r="B15" s="1124"/>
      <c r="C15" s="1124"/>
      <c r="D15" s="1125"/>
      <c r="E15" s="265"/>
      <c r="F15" s="272"/>
      <c r="G15" s="267"/>
      <c r="H15" s="268"/>
      <c r="I15" s="1126"/>
      <c r="J15" s="1127"/>
      <c r="K15" s="1127"/>
      <c r="L15" s="1127"/>
      <c r="M15" s="1127"/>
      <c r="N15" s="1128"/>
      <c r="O15" s="273"/>
      <c r="P15" s="274"/>
    </row>
    <row r="16" spans="1:16" s="271" customFormat="1" ht="15.95" customHeight="1">
      <c r="A16" s="1123"/>
      <c r="B16" s="1124"/>
      <c r="C16" s="1124"/>
      <c r="D16" s="1125"/>
      <c r="E16" s="265"/>
      <c r="F16" s="272"/>
      <c r="G16" s="267"/>
      <c r="H16" s="268"/>
      <c r="I16" s="1126"/>
      <c r="J16" s="1127"/>
      <c r="K16" s="1127"/>
      <c r="L16" s="1127"/>
      <c r="M16" s="1127"/>
      <c r="N16" s="1128"/>
      <c r="O16" s="273"/>
      <c r="P16" s="274"/>
    </row>
    <row r="17" spans="1:16" s="271" customFormat="1" ht="15.95" customHeight="1">
      <c r="A17" s="1123"/>
      <c r="B17" s="1124"/>
      <c r="C17" s="1124"/>
      <c r="D17" s="1125"/>
      <c r="E17" s="265"/>
      <c r="F17" s="272"/>
      <c r="G17" s="267"/>
      <c r="H17" s="268"/>
      <c r="I17" s="1126"/>
      <c r="J17" s="1127"/>
      <c r="K17" s="1127"/>
      <c r="L17" s="1127"/>
      <c r="M17" s="1127"/>
      <c r="N17" s="1128"/>
      <c r="O17" s="273"/>
      <c r="P17" s="274"/>
    </row>
    <row r="18" spans="1:16" s="271" customFormat="1" ht="15.95" customHeight="1">
      <c r="A18" s="1123"/>
      <c r="B18" s="1124"/>
      <c r="C18" s="1124"/>
      <c r="D18" s="1125"/>
      <c r="E18" s="265"/>
      <c r="F18" s="272"/>
      <c r="G18" s="267"/>
      <c r="H18" s="268"/>
      <c r="I18" s="1126"/>
      <c r="J18" s="1127"/>
      <c r="K18" s="1127"/>
      <c r="L18" s="1127"/>
      <c r="M18" s="1127"/>
      <c r="N18" s="1128"/>
      <c r="O18" s="273"/>
      <c r="P18" s="274"/>
    </row>
    <row r="19" spans="1:16" s="271" customFormat="1" ht="15.95" customHeight="1">
      <c r="A19" s="1123"/>
      <c r="B19" s="1124"/>
      <c r="C19" s="1124"/>
      <c r="D19" s="1125"/>
      <c r="E19" s="265"/>
      <c r="F19" s="272"/>
      <c r="G19" s="267"/>
      <c r="H19" s="268"/>
      <c r="I19" s="1126"/>
      <c r="J19" s="1127"/>
      <c r="K19" s="1127"/>
      <c r="L19" s="1127"/>
      <c r="M19" s="1127"/>
      <c r="N19" s="1128"/>
      <c r="O19" s="273"/>
      <c r="P19" s="274"/>
    </row>
    <row r="20" spans="1:16" s="271" customFormat="1" ht="15.95" customHeight="1">
      <c r="A20" s="1123"/>
      <c r="B20" s="1124"/>
      <c r="C20" s="1124"/>
      <c r="D20" s="1125"/>
      <c r="E20" s="265"/>
      <c r="F20" s="272"/>
      <c r="G20" s="267"/>
      <c r="H20" s="268"/>
      <c r="I20" s="1126"/>
      <c r="J20" s="1127"/>
      <c r="K20" s="1127"/>
      <c r="L20" s="1127"/>
      <c r="M20" s="1127"/>
      <c r="N20" s="1128"/>
      <c r="O20" s="273"/>
      <c r="P20" s="274"/>
    </row>
    <row r="21" spans="1:16" s="271" customFormat="1" ht="15.95" customHeight="1">
      <c r="A21" s="1123"/>
      <c r="B21" s="1124"/>
      <c r="C21" s="1124"/>
      <c r="D21" s="1125"/>
      <c r="E21" s="265"/>
      <c r="F21" s="272"/>
      <c r="G21" s="267"/>
      <c r="H21" s="268"/>
      <c r="I21" s="1126"/>
      <c r="J21" s="1127"/>
      <c r="K21" s="1127"/>
      <c r="L21" s="1127"/>
      <c r="M21" s="1127"/>
      <c r="N21" s="1128"/>
      <c r="O21" s="273"/>
      <c r="P21" s="274"/>
    </row>
    <row r="22" spans="1:16" s="271" customFormat="1" ht="15.95" customHeight="1">
      <c r="A22" s="1123"/>
      <c r="B22" s="1124"/>
      <c r="C22" s="1124"/>
      <c r="D22" s="1125"/>
      <c r="E22" s="265"/>
      <c r="F22" s="272"/>
      <c r="G22" s="267"/>
      <c r="H22" s="268"/>
      <c r="I22" s="1126"/>
      <c r="J22" s="1127"/>
      <c r="K22" s="1127"/>
      <c r="L22" s="1127"/>
      <c r="M22" s="1127"/>
      <c r="N22" s="1128"/>
      <c r="O22" s="273"/>
      <c r="P22" s="274"/>
    </row>
    <row r="23" spans="1:16" s="271" customFormat="1" ht="15.95" customHeight="1">
      <c r="A23" s="1123"/>
      <c r="B23" s="1124"/>
      <c r="C23" s="1124"/>
      <c r="D23" s="1125"/>
      <c r="E23" s="265"/>
      <c r="F23" s="272"/>
      <c r="G23" s="267"/>
      <c r="H23" s="268"/>
      <c r="I23" s="1126"/>
      <c r="J23" s="1127"/>
      <c r="K23" s="1127"/>
      <c r="L23" s="1127"/>
      <c r="M23" s="1127"/>
      <c r="N23" s="1128"/>
      <c r="O23" s="273"/>
      <c r="P23" s="274"/>
    </row>
    <row r="24" spans="1:16" s="271" customFormat="1" ht="15.95" customHeight="1">
      <c r="A24" s="1123"/>
      <c r="B24" s="1124"/>
      <c r="C24" s="1124"/>
      <c r="D24" s="1125"/>
      <c r="E24" s="265"/>
      <c r="F24" s="272"/>
      <c r="G24" s="267"/>
      <c r="H24" s="268"/>
      <c r="I24" s="1126"/>
      <c r="J24" s="1127"/>
      <c r="K24" s="1127"/>
      <c r="L24" s="1127"/>
      <c r="M24" s="1127"/>
      <c r="N24" s="1128"/>
      <c r="O24" s="273"/>
      <c r="P24" s="274"/>
    </row>
    <row r="25" spans="1:16" s="271" customFormat="1" ht="15.95" customHeight="1">
      <c r="A25" s="1123"/>
      <c r="B25" s="1124"/>
      <c r="C25" s="1124"/>
      <c r="D25" s="1125"/>
      <c r="E25" s="265"/>
      <c r="F25" s="272"/>
      <c r="G25" s="267"/>
      <c r="H25" s="268"/>
      <c r="I25" s="1126"/>
      <c r="J25" s="1127"/>
      <c r="K25" s="1127"/>
      <c r="L25" s="1127"/>
      <c r="M25" s="1127"/>
      <c r="N25" s="1128"/>
      <c r="O25" s="273"/>
      <c r="P25" s="274"/>
    </row>
    <row r="26" spans="1:16" s="271" customFormat="1" ht="15.95" customHeight="1">
      <c r="A26" s="1123"/>
      <c r="B26" s="1124"/>
      <c r="C26" s="1124"/>
      <c r="D26" s="1125"/>
      <c r="E26" s="265"/>
      <c r="F26" s="272"/>
      <c r="G26" s="267"/>
      <c r="H26" s="268"/>
      <c r="I26" s="1126"/>
      <c r="J26" s="1127"/>
      <c r="K26" s="1127"/>
      <c r="L26" s="1127"/>
      <c r="M26" s="1127"/>
      <c r="N26" s="1128"/>
      <c r="O26" s="273"/>
      <c r="P26" s="274"/>
    </row>
    <row r="27" spans="1:16" s="271" customFormat="1" ht="15.95" customHeight="1">
      <c r="A27" s="1123"/>
      <c r="B27" s="1124"/>
      <c r="C27" s="1124"/>
      <c r="D27" s="1125"/>
      <c r="E27" s="265"/>
      <c r="F27" s="272"/>
      <c r="G27" s="267"/>
      <c r="H27" s="268"/>
      <c r="I27" s="1126"/>
      <c r="J27" s="1127"/>
      <c r="K27" s="1127"/>
      <c r="L27" s="1127"/>
      <c r="M27" s="1127"/>
      <c r="N27" s="1128"/>
      <c r="O27" s="273"/>
      <c r="P27" s="274"/>
    </row>
    <row r="28" spans="1:16" s="271" customFormat="1" ht="15.95" customHeight="1">
      <c r="A28" s="1123"/>
      <c r="B28" s="1124"/>
      <c r="C28" s="1124"/>
      <c r="D28" s="1125"/>
      <c r="E28" s="265"/>
      <c r="F28" s="272"/>
      <c r="G28" s="267"/>
      <c r="H28" s="268"/>
      <c r="I28" s="1126"/>
      <c r="J28" s="1127"/>
      <c r="K28" s="1127"/>
      <c r="L28" s="1127"/>
      <c r="M28" s="1127"/>
      <c r="N28" s="1128"/>
      <c r="O28" s="273"/>
      <c r="P28" s="274"/>
    </row>
    <row r="29" spans="1:16" s="271" customFormat="1" ht="15.95" customHeight="1">
      <c r="A29" s="1123"/>
      <c r="B29" s="1124"/>
      <c r="C29" s="1124"/>
      <c r="D29" s="1125"/>
      <c r="E29" s="265"/>
      <c r="F29" s="272"/>
      <c r="G29" s="267"/>
      <c r="H29" s="268"/>
      <c r="I29" s="1126"/>
      <c r="J29" s="1127"/>
      <c r="K29" s="1127"/>
      <c r="L29" s="1127"/>
      <c r="M29" s="1127"/>
      <c r="N29" s="1128"/>
      <c r="O29" s="273"/>
      <c r="P29" s="274"/>
    </row>
    <row r="30" spans="1:16" s="271" customFormat="1" ht="15.95" customHeight="1">
      <c r="A30" s="1123"/>
      <c r="B30" s="1124"/>
      <c r="C30" s="1124"/>
      <c r="D30" s="1125"/>
      <c r="E30" s="265"/>
      <c r="F30" s="272"/>
      <c r="G30" s="267"/>
      <c r="H30" s="268"/>
      <c r="I30" s="1126"/>
      <c r="J30" s="1127"/>
      <c r="K30" s="1127"/>
      <c r="L30" s="1127"/>
      <c r="M30" s="1127"/>
      <c r="N30" s="1128"/>
      <c r="O30" s="273"/>
      <c r="P30" s="274"/>
    </row>
    <row r="31" spans="1:16" s="271" customFormat="1" ht="15.95" customHeight="1">
      <c r="A31" s="1123"/>
      <c r="B31" s="1124"/>
      <c r="C31" s="1124"/>
      <c r="D31" s="1125"/>
      <c r="E31" s="265"/>
      <c r="F31" s="272"/>
      <c r="G31" s="267"/>
      <c r="H31" s="268"/>
      <c r="I31" s="1126"/>
      <c r="J31" s="1127"/>
      <c r="K31" s="1127"/>
      <c r="L31" s="1127"/>
      <c r="M31" s="1127"/>
      <c r="N31" s="1128"/>
      <c r="O31" s="273"/>
      <c r="P31" s="274"/>
    </row>
    <row r="32" spans="1:16" s="271" customFormat="1" ht="15.95" customHeight="1">
      <c r="A32" s="1123"/>
      <c r="B32" s="1124"/>
      <c r="C32" s="1124"/>
      <c r="D32" s="1125"/>
      <c r="E32" s="265"/>
      <c r="F32" s="272"/>
      <c r="G32" s="267"/>
      <c r="H32" s="268"/>
      <c r="I32" s="1126"/>
      <c r="J32" s="1127"/>
      <c r="K32" s="1127"/>
      <c r="L32" s="1127"/>
      <c r="M32" s="1127"/>
      <c r="N32" s="1128"/>
      <c r="O32" s="273"/>
      <c r="P32" s="274"/>
    </row>
    <row r="33" spans="1:18" s="271" customFormat="1" ht="15.95" customHeight="1">
      <c r="A33" s="1123"/>
      <c r="B33" s="1124"/>
      <c r="C33" s="1124"/>
      <c r="D33" s="1125"/>
      <c r="E33" s="265"/>
      <c r="F33" s="272"/>
      <c r="G33" s="267"/>
      <c r="H33" s="268"/>
      <c r="I33" s="1126"/>
      <c r="J33" s="1127"/>
      <c r="K33" s="1127"/>
      <c r="L33" s="1127"/>
      <c r="M33" s="1127"/>
      <c r="N33" s="1128"/>
      <c r="O33" s="273"/>
      <c r="P33" s="274"/>
    </row>
    <row r="34" spans="1:18" s="271" customFormat="1" ht="15.95" customHeight="1">
      <c r="A34" s="1123"/>
      <c r="B34" s="1124"/>
      <c r="C34" s="1124"/>
      <c r="D34" s="1125"/>
      <c r="E34" s="265"/>
      <c r="F34" s="272"/>
      <c r="G34" s="267"/>
      <c r="H34" s="268"/>
      <c r="I34" s="1126"/>
      <c r="J34" s="1127"/>
      <c r="K34" s="1127"/>
      <c r="L34" s="1127"/>
      <c r="M34" s="1127"/>
      <c r="N34" s="1128"/>
      <c r="O34" s="273"/>
      <c r="P34" s="274"/>
    </row>
    <row r="35" spans="1:18" s="271" customFormat="1" ht="15.95" customHeight="1">
      <c r="A35" s="1123"/>
      <c r="B35" s="1124"/>
      <c r="C35" s="1124"/>
      <c r="D35" s="1125"/>
      <c r="E35" s="265"/>
      <c r="F35" s="272"/>
      <c r="G35" s="267"/>
      <c r="H35" s="268"/>
      <c r="I35" s="1126"/>
      <c r="J35" s="1127"/>
      <c r="K35" s="1127"/>
      <c r="L35" s="1127"/>
      <c r="M35" s="1127"/>
      <c r="N35" s="1128"/>
      <c r="O35" s="273"/>
      <c r="P35" s="274"/>
    </row>
    <row r="36" spans="1:18" s="271" customFormat="1" ht="15.95" customHeight="1">
      <c r="A36" s="1123"/>
      <c r="B36" s="1124"/>
      <c r="C36" s="1124"/>
      <c r="D36" s="1125"/>
      <c r="E36" s="265"/>
      <c r="F36" s="272"/>
      <c r="G36" s="267"/>
      <c r="H36" s="268"/>
      <c r="I36" s="1126"/>
      <c r="J36" s="1127"/>
      <c r="K36" s="1127"/>
      <c r="L36" s="1127"/>
      <c r="M36" s="1127"/>
      <c r="N36" s="1128"/>
      <c r="O36" s="273"/>
      <c r="P36" s="274"/>
    </row>
    <row r="37" spans="1:18" s="271" customFormat="1" ht="15.95" customHeight="1">
      <c r="A37" s="1123"/>
      <c r="B37" s="1124"/>
      <c r="C37" s="1124"/>
      <c r="D37" s="1125"/>
      <c r="E37" s="265"/>
      <c r="F37" s="272"/>
      <c r="G37" s="267"/>
      <c r="H37" s="268"/>
      <c r="I37" s="1126"/>
      <c r="J37" s="1127"/>
      <c r="K37" s="1127"/>
      <c r="L37" s="1127"/>
      <c r="M37" s="1127"/>
      <c r="N37" s="1128"/>
      <c r="O37" s="273"/>
      <c r="P37" s="274"/>
    </row>
    <row r="38" spans="1:18" s="271" customFormat="1" ht="15.95" customHeight="1">
      <c r="A38" s="1123"/>
      <c r="B38" s="1124"/>
      <c r="C38" s="1124"/>
      <c r="D38" s="1125"/>
      <c r="E38" s="265"/>
      <c r="F38" s="272"/>
      <c r="G38" s="267"/>
      <c r="H38" s="268"/>
      <c r="I38" s="1126"/>
      <c r="J38" s="1127"/>
      <c r="K38" s="1127"/>
      <c r="L38" s="1127"/>
      <c r="M38" s="1127"/>
      <c r="N38" s="1128"/>
      <c r="O38" s="273"/>
      <c r="P38" s="274"/>
    </row>
    <row r="39" spans="1:18" s="271" customFormat="1" ht="15.95" customHeight="1">
      <c r="A39" s="1123"/>
      <c r="B39" s="1124"/>
      <c r="C39" s="1124"/>
      <c r="D39" s="1125"/>
      <c r="E39" s="265"/>
      <c r="F39" s="272"/>
      <c r="G39" s="267"/>
      <c r="H39" s="268"/>
      <c r="I39" s="1126"/>
      <c r="J39" s="1127"/>
      <c r="K39" s="1127"/>
      <c r="L39" s="1127"/>
      <c r="M39" s="1127"/>
      <c r="N39" s="1128"/>
      <c r="O39" s="273"/>
      <c r="P39" s="274"/>
    </row>
    <row r="40" spans="1:18" s="271" customFormat="1" ht="15.95" customHeight="1">
      <c r="A40" s="1123"/>
      <c r="B40" s="1124"/>
      <c r="C40" s="1124"/>
      <c r="D40" s="1125"/>
      <c r="E40" s="265"/>
      <c r="F40" s="272"/>
      <c r="G40" s="267"/>
      <c r="H40" s="268"/>
      <c r="I40" s="1126"/>
      <c r="J40" s="1127"/>
      <c r="K40" s="1127"/>
      <c r="L40" s="1127"/>
      <c r="M40" s="1127"/>
      <c r="N40" s="1128"/>
      <c r="O40" s="273"/>
      <c r="P40" s="274"/>
    </row>
    <row r="41" spans="1:18" s="271" customFormat="1" ht="15.95" customHeight="1">
      <c r="A41" s="1123"/>
      <c r="B41" s="1124"/>
      <c r="C41" s="1124"/>
      <c r="D41" s="1125"/>
      <c r="E41" s="265"/>
      <c r="F41" s="272"/>
      <c r="G41" s="267"/>
      <c r="H41" s="268"/>
      <c r="I41" s="1126"/>
      <c r="J41" s="1127"/>
      <c r="K41" s="1127"/>
      <c r="L41" s="1127"/>
      <c r="M41" s="1127"/>
      <c r="N41" s="1128"/>
      <c r="O41" s="273"/>
      <c r="P41" s="274"/>
    </row>
    <row r="42" spans="1:18" s="271" customFormat="1" ht="15.95" customHeight="1">
      <c r="A42" s="1123"/>
      <c r="B42" s="1124"/>
      <c r="C42" s="1124"/>
      <c r="D42" s="1125"/>
      <c r="E42" s="265"/>
      <c r="F42" s="272"/>
      <c r="G42" s="267"/>
      <c r="H42" s="268"/>
      <c r="I42" s="1126"/>
      <c r="J42" s="1127"/>
      <c r="K42" s="1127"/>
      <c r="L42" s="1127"/>
      <c r="M42" s="1127"/>
      <c r="N42" s="1128"/>
      <c r="O42" s="273"/>
      <c r="P42" s="274"/>
    </row>
    <row r="43" spans="1:18" s="271" customFormat="1" ht="15.95" customHeight="1">
      <c r="A43" s="1123"/>
      <c r="B43" s="1124"/>
      <c r="C43" s="1124"/>
      <c r="D43" s="1125"/>
      <c r="E43" s="265"/>
      <c r="F43" s="272"/>
      <c r="G43" s="267"/>
      <c r="H43" s="268"/>
      <c r="I43" s="1126"/>
      <c r="J43" s="1127"/>
      <c r="K43" s="1127"/>
      <c r="L43" s="1127"/>
      <c r="M43" s="1127"/>
      <c r="N43" s="1128"/>
      <c r="O43" s="273"/>
      <c r="P43" s="274"/>
    </row>
    <row r="44" spans="1:18" s="271" customFormat="1" ht="15.95" customHeight="1">
      <c r="A44" s="1123"/>
      <c r="B44" s="1124"/>
      <c r="C44" s="1124"/>
      <c r="D44" s="1125"/>
      <c r="E44" s="265"/>
      <c r="F44" s="272"/>
      <c r="G44" s="267"/>
      <c r="H44" s="268"/>
      <c r="I44" s="1126"/>
      <c r="J44" s="1127"/>
      <c r="K44" s="1127"/>
      <c r="L44" s="1127"/>
      <c r="M44" s="1127"/>
      <c r="N44" s="1128"/>
      <c r="O44" s="273"/>
      <c r="P44" s="274"/>
    </row>
    <row r="45" spans="1:18" s="271" customFormat="1" ht="15.95" customHeight="1">
      <c r="A45" s="1123"/>
      <c r="B45" s="1124"/>
      <c r="C45" s="1124"/>
      <c r="D45" s="1125"/>
      <c r="E45" s="265"/>
      <c r="F45" s="272"/>
      <c r="G45" s="267"/>
      <c r="H45" s="268"/>
      <c r="I45" s="1126"/>
      <c r="J45" s="1127"/>
      <c r="K45" s="1127"/>
      <c r="L45" s="1127"/>
      <c r="M45" s="1127"/>
      <c r="N45" s="1128"/>
      <c r="O45" s="273"/>
      <c r="P45" s="274"/>
    </row>
    <row r="46" spans="1:18" s="271" customFormat="1" ht="15.95" customHeight="1">
      <c r="A46" s="1123"/>
      <c r="B46" s="1124"/>
      <c r="C46" s="1124"/>
      <c r="D46" s="1125"/>
      <c r="E46" s="265"/>
      <c r="F46" s="272"/>
      <c r="G46" s="267"/>
      <c r="H46" s="268"/>
      <c r="I46" s="1126"/>
      <c r="J46" s="1127"/>
      <c r="K46" s="1127"/>
      <c r="L46" s="1127"/>
      <c r="M46" s="1127"/>
      <c r="N46" s="1128"/>
      <c r="O46" s="273"/>
      <c r="P46" s="274"/>
    </row>
    <row r="47" spans="1:18" s="271" customFormat="1" ht="15.95" customHeight="1">
      <c r="A47" s="1123"/>
      <c r="B47" s="1124"/>
      <c r="C47" s="1124"/>
      <c r="D47" s="1125"/>
      <c r="E47" s="265"/>
      <c r="F47" s="272"/>
      <c r="G47" s="267"/>
      <c r="H47" s="268"/>
      <c r="I47" s="1126"/>
      <c r="J47" s="1127"/>
      <c r="K47" s="1127"/>
      <c r="L47" s="1127"/>
      <c r="M47" s="1127"/>
      <c r="N47" s="1128"/>
      <c r="O47" s="273"/>
      <c r="P47" s="274"/>
      <c r="Q47" s="275"/>
      <c r="R47" s="275"/>
    </row>
    <row r="48" spans="1:18" s="271" customFormat="1" ht="15.95" customHeight="1" thickBot="1">
      <c r="A48" s="1141"/>
      <c r="B48" s="1142"/>
      <c r="C48" s="1142"/>
      <c r="D48" s="1143"/>
      <c r="E48" s="276"/>
      <c r="F48" s="277"/>
      <c r="G48" s="278"/>
      <c r="H48" s="279"/>
      <c r="I48" s="1144"/>
      <c r="J48" s="1145"/>
      <c r="K48" s="1145"/>
      <c r="L48" s="1145"/>
      <c r="M48" s="1145"/>
      <c r="N48" s="1146"/>
      <c r="O48" s="280"/>
      <c r="P48" s="281"/>
      <c r="Q48" s="275"/>
      <c r="R48" s="275"/>
    </row>
    <row r="49" spans="1:18" ht="4.5" customHeight="1">
      <c r="Q49" s="260"/>
      <c r="R49" s="260"/>
    </row>
    <row r="50" spans="1:18">
      <c r="E50" s="282"/>
      <c r="F50" s="1147" t="s">
        <v>435</v>
      </c>
      <c r="G50" s="1148"/>
      <c r="H50" s="1148"/>
      <c r="I50" s="1148"/>
      <c r="J50" s="1148"/>
      <c r="K50" s="1148"/>
      <c r="L50" s="1148"/>
      <c r="M50" s="1148"/>
      <c r="N50" s="1148"/>
      <c r="O50" s="1148"/>
      <c r="P50" s="1149"/>
      <c r="Q50" s="282"/>
      <c r="R50" s="260"/>
    </row>
    <row r="51" spans="1:18" ht="4.5" customHeight="1">
      <c r="Q51" s="260"/>
      <c r="R51" s="260"/>
    </row>
    <row r="52" spans="1:18" ht="15.75" customHeight="1">
      <c r="A52" s="1150"/>
      <c r="B52" s="1150"/>
      <c r="C52" s="283"/>
      <c r="D52" s="283"/>
      <c r="G52" s="284"/>
      <c r="H52" s="285" t="s">
        <v>436</v>
      </c>
      <c r="I52" s="286"/>
      <c r="J52" s="286"/>
      <c r="K52" s="285" t="s">
        <v>437</v>
      </c>
      <c r="L52" s="286"/>
      <c r="M52" s="286"/>
      <c r="N52" s="285" t="s">
        <v>438</v>
      </c>
      <c r="O52" s="287"/>
      <c r="P52" s="288"/>
      <c r="Q52" s="260"/>
      <c r="R52" s="260"/>
    </row>
    <row r="53" spans="1:18" ht="15" customHeight="1">
      <c r="A53" s="1135"/>
      <c r="B53" s="1135"/>
      <c r="C53" s="283"/>
      <c r="D53" s="283"/>
      <c r="F53" s="260"/>
      <c r="G53" s="1136"/>
      <c r="H53" s="1137"/>
      <c r="I53" s="1137"/>
      <c r="J53" s="1137"/>
      <c r="K53" s="1138"/>
      <c r="L53" s="1138"/>
      <c r="M53" s="1138"/>
      <c r="N53" s="1139"/>
      <c r="O53" s="1139"/>
      <c r="P53" s="1140"/>
    </row>
  </sheetData>
  <mergeCells count="104">
    <mergeCell ref="A53:B53"/>
    <mergeCell ref="G53:J53"/>
    <mergeCell ref="K53:M53"/>
    <mergeCell ref="N53:P53"/>
    <mergeCell ref="A47:D47"/>
    <mergeCell ref="I47:N47"/>
    <mergeCell ref="A48:D48"/>
    <mergeCell ref="I48:N48"/>
    <mergeCell ref="F50:P50"/>
    <mergeCell ref="A52:B52"/>
    <mergeCell ref="A44:D44"/>
    <mergeCell ref="I44:N44"/>
    <mergeCell ref="A45:D45"/>
    <mergeCell ref="I45:N45"/>
    <mergeCell ref="A46:D46"/>
    <mergeCell ref="I46:N46"/>
    <mergeCell ref="A41:D41"/>
    <mergeCell ref="I41:N41"/>
    <mergeCell ref="A42:D42"/>
    <mergeCell ref="I42:N42"/>
    <mergeCell ref="A43:D43"/>
    <mergeCell ref="I43:N43"/>
    <mergeCell ref="A38:D38"/>
    <mergeCell ref="I38:N38"/>
    <mergeCell ref="A39:D39"/>
    <mergeCell ref="I39:N39"/>
    <mergeCell ref="A40:D40"/>
    <mergeCell ref="I40:N40"/>
    <mergeCell ref="A35:D35"/>
    <mergeCell ref="I35:N35"/>
    <mergeCell ref="A36:D36"/>
    <mergeCell ref="I36:N36"/>
    <mergeCell ref="A37:D37"/>
    <mergeCell ref="I37:N37"/>
    <mergeCell ref="A32:D32"/>
    <mergeCell ref="I32:N32"/>
    <mergeCell ref="A33:D33"/>
    <mergeCell ref="I33:N33"/>
    <mergeCell ref="A34:D34"/>
    <mergeCell ref="I34:N34"/>
    <mergeCell ref="A29:D29"/>
    <mergeCell ref="I29:N29"/>
    <mergeCell ref="A30:D30"/>
    <mergeCell ref="I30:N30"/>
    <mergeCell ref="A31:D31"/>
    <mergeCell ref="I31:N31"/>
    <mergeCell ref="A26:D26"/>
    <mergeCell ref="I26:N26"/>
    <mergeCell ref="A27:D27"/>
    <mergeCell ref="I27:N27"/>
    <mergeCell ref="A28:D28"/>
    <mergeCell ref="I28:N28"/>
    <mergeCell ref="A23:D23"/>
    <mergeCell ref="I23:N23"/>
    <mergeCell ref="A24:D24"/>
    <mergeCell ref="I24:N24"/>
    <mergeCell ref="A25:D25"/>
    <mergeCell ref="I25:N25"/>
    <mergeCell ref="A20:D20"/>
    <mergeCell ref="I20:N20"/>
    <mergeCell ref="A21:D21"/>
    <mergeCell ref="I21:N21"/>
    <mergeCell ref="A22:D22"/>
    <mergeCell ref="I22:N22"/>
    <mergeCell ref="A17:D17"/>
    <mergeCell ref="I17:N17"/>
    <mergeCell ref="A18:D18"/>
    <mergeCell ref="I18:N18"/>
    <mergeCell ref="A19:D19"/>
    <mergeCell ref="I19:N19"/>
    <mergeCell ref="A14:D14"/>
    <mergeCell ref="I14:N14"/>
    <mergeCell ref="A15:D15"/>
    <mergeCell ref="I15:N15"/>
    <mergeCell ref="A16:D16"/>
    <mergeCell ref="I16:N16"/>
    <mergeCell ref="A11:D11"/>
    <mergeCell ref="I11:N11"/>
    <mergeCell ref="A12:D12"/>
    <mergeCell ref="I12:N12"/>
    <mergeCell ref="A13:D13"/>
    <mergeCell ref="I13:N13"/>
    <mergeCell ref="A9:P9"/>
    <mergeCell ref="A10:D10"/>
    <mergeCell ref="E10:F10"/>
    <mergeCell ref="I10:N10"/>
    <mergeCell ref="A6:B6"/>
    <mergeCell ref="C6:H6"/>
    <mergeCell ref="I6:J6"/>
    <mergeCell ref="K6:P6"/>
    <mergeCell ref="A7:B7"/>
    <mergeCell ref="C7:H7"/>
    <mergeCell ref="I7:K7"/>
    <mergeCell ref="L7:P7"/>
    <mergeCell ref="D1:L1"/>
    <mergeCell ref="D2:L2"/>
    <mergeCell ref="A5:B5"/>
    <mergeCell ref="C5:H5"/>
    <mergeCell ref="I5:J5"/>
    <mergeCell ref="K5:P5"/>
    <mergeCell ref="A8:D8"/>
    <mergeCell ref="E8:H8"/>
    <mergeCell ref="I8:L8"/>
    <mergeCell ref="M8:P8"/>
  </mergeCells>
  <pageMargins left="0.7" right="0.7" top="0.75" bottom="0.75" header="0.3" footer="0.3"/>
  <pageSetup paperSize="341"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R34"/>
  <sheetViews>
    <sheetView topLeftCell="G1" workbookViewId="0">
      <selection activeCell="O4" sqref="O4"/>
    </sheetView>
  </sheetViews>
  <sheetFormatPr defaultColWidth="11.42578125" defaultRowHeight="15"/>
  <cols>
    <col min="1" max="1" width="10.42578125" style="108" customWidth="1"/>
    <col min="2" max="2" width="22.42578125" style="108" customWidth="1"/>
    <col min="3" max="3" width="32.28515625" style="108" customWidth="1"/>
    <col min="4" max="4" width="27.42578125" style="108" customWidth="1"/>
    <col min="5" max="5" width="10.7109375" style="108" customWidth="1"/>
    <col min="6" max="6" width="24.42578125" style="108" customWidth="1"/>
    <col min="7" max="7" width="18.140625" style="108" customWidth="1"/>
    <col min="8" max="9" width="11.42578125" style="108"/>
    <col min="10" max="11" width="13.140625" style="108" bestFit="1" customWidth="1"/>
    <col min="12" max="12" width="12.5703125" style="108" customWidth="1"/>
    <col min="13" max="13" width="11.42578125" style="108"/>
    <col min="14" max="14" width="11.5703125" style="108" bestFit="1" customWidth="1"/>
    <col min="15" max="15" width="12" style="108" customWidth="1"/>
    <col min="16" max="16" width="12.42578125" style="108" customWidth="1"/>
    <col min="17" max="17" width="14.85546875" style="108" customWidth="1"/>
    <col min="18" max="18" width="13.5703125" style="108" customWidth="1"/>
    <col min="19" max="16384" width="11.42578125" style="108"/>
  </cols>
  <sheetData>
    <row r="1" spans="1:18" ht="44.45" customHeight="1">
      <c r="A1" s="1156" t="s">
        <v>439</v>
      </c>
      <c r="B1" s="1156"/>
      <c r="C1" s="1156"/>
      <c r="D1" s="1156"/>
      <c r="E1" s="1156"/>
      <c r="F1" s="1156"/>
      <c r="G1" s="1156"/>
      <c r="H1" s="1156"/>
      <c r="I1" s="1156"/>
      <c r="J1" s="1156"/>
      <c r="K1" s="1156"/>
      <c r="L1" s="1156"/>
      <c r="M1" s="1156"/>
      <c r="N1" s="1156"/>
      <c r="O1" s="1156"/>
      <c r="P1" s="1156"/>
      <c r="Q1" s="1156"/>
      <c r="R1" s="1156"/>
    </row>
    <row r="2" spans="1:18" ht="16.5" thickBot="1">
      <c r="A2" s="289"/>
      <c r="B2" s="290"/>
      <c r="C2" s="291"/>
      <c r="D2" s="291"/>
      <c r="E2" s="291"/>
      <c r="F2" s="292"/>
      <c r="G2" s="292"/>
      <c r="H2" s="292"/>
      <c r="I2" s="292"/>
      <c r="J2" s="292"/>
      <c r="K2" s="292"/>
      <c r="L2" s="292"/>
      <c r="M2" s="292"/>
      <c r="N2" s="292"/>
      <c r="O2" s="292"/>
      <c r="P2" s="292"/>
      <c r="Q2" s="292"/>
      <c r="R2" s="292"/>
    </row>
    <row r="3" spans="1:18" s="294" customFormat="1" ht="15.75" thickBot="1">
      <c r="A3" s="1157" t="s">
        <v>5</v>
      </c>
      <c r="B3" s="1158"/>
      <c r="C3" s="1159">
        <f>'PPAP Plan'!V4</f>
        <v>0</v>
      </c>
      <c r="D3" s="1159"/>
      <c r="E3" s="1160"/>
      <c r="F3" s="513" t="s">
        <v>440</v>
      </c>
      <c r="G3" s="293">
        <f>'PPAP Plan'!AN4</f>
        <v>0</v>
      </c>
      <c r="H3" s="1157" t="s">
        <v>441</v>
      </c>
      <c r="I3" s="1158"/>
      <c r="J3" s="1158"/>
      <c r="K3" s="1151">
        <f>'PPAP Plan'!V9</f>
        <v>0</v>
      </c>
      <c r="L3" s="1151"/>
      <c r="M3" s="1152"/>
      <c r="N3" s="515" t="s">
        <v>442</v>
      </c>
      <c r="O3" s="1159">
        <f>'PPAP Plan'!AH9</f>
        <v>0</v>
      </c>
      <c r="P3" s="1159"/>
      <c r="Q3" s="1159"/>
      <c r="R3" s="1160"/>
    </row>
    <row r="4" spans="1:18" s="294" customFormat="1" ht="15.75" thickBot="1">
      <c r="A4" s="513" t="s">
        <v>344</v>
      </c>
      <c r="B4" s="1159">
        <f>'PPAP Plan'!H4</f>
        <v>0</v>
      </c>
      <c r="C4" s="1160"/>
      <c r="D4" s="514" t="s">
        <v>678</v>
      </c>
      <c r="E4" s="1159">
        <f>'PPAP Plan'!H6</f>
        <v>0</v>
      </c>
      <c r="F4" s="1159"/>
      <c r="G4" s="1160"/>
      <c r="H4" s="1157" t="s">
        <v>248</v>
      </c>
      <c r="I4" s="1158"/>
      <c r="J4" s="293">
        <f>'PPAP Plan'!H5</f>
        <v>0</v>
      </c>
      <c r="K4" s="1153" t="s">
        <v>443</v>
      </c>
      <c r="L4" s="1163"/>
      <c r="M4" s="1151"/>
      <c r="N4" s="1152"/>
      <c r="O4" s="516" t="s">
        <v>444</v>
      </c>
      <c r="P4" s="295"/>
      <c r="Q4" s="517" t="s">
        <v>445</v>
      </c>
      <c r="R4" s="296"/>
    </row>
    <row r="5" spans="1:18" ht="16.5" thickBot="1">
      <c r="A5" s="297"/>
      <c r="B5" s="298"/>
      <c r="C5" s="292"/>
      <c r="D5" s="292"/>
      <c r="E5" s="292"/>
      <c r="F5" s="292"/>
      <c r="G5" s="292"/>
      <c r="H5" s="292"/>
      <c r="I5" s="292"/>
      <c r="J5" s="292"/>
      <c r="K5" s="292"/>
      <c r="L5" s="292"/>
      <c r="M5" s="292"/>
      <c r="N5" s="292"/>
      <c r="O5" s="292"/>
      <c r="P5" s="292"/>
      <c r="Q5" s="292"/>
      <c r="R5" s="299"/>
    </row>
    <row r="6" spans="1:18" s="300" customFormat="1" ht="13.5" thickBot="1">
      <c r="A6" s="1153" t="s">
        <v>446</v>
      </c>
      <c r="B6" s="1154"/>
      <c r="C6" s="1154"/>
      <c r="D6" s="1154"/>
      <c r="E6" s="1154"/>
      <c r="F6" s="1154"/>
      <c r="G6" s="1154"/>
      <c r="H6" s="1154"/>
      <c r="I6" s="1154"/>
      <c r="J6" s="1154"/>
      <c r="K6" s="1155"/>
      <c r="L6" s="1153" t="s">
        <v>447</v>
      </c>
      <c r="M6" s="1154"/>
      <c r="N6" s="1154"/>
      <c r="O6" s="1154"/>
      <c r="P6" s="1154"/>
      <c r="Q6" s="1154"/>
      <c r="R6" s="1155"/>
    </row>
    <row r="7" spans="1:18" s="300" customFormat="1" ht="12.75">
      <c r="A7" s="1164" t="s">
        <v>448</v>
      </c>
      <c r="B7" s="1161" t="s">
        <v>449</v>
      </c>
      <c r="C7" s="1161" t="s">
        <v>450</v>
      </c>
      <c r="D7" s="1161" t="s">
        <v>451</v>
      </c>
      <c r="E7" s="1161" t="s">
        <v>452</v>
      </c>
      <c r="F7" s="1161" t="s">
        <v>453</v>
      </c>
      <c r="G7" s="1161" t="s">
        <v>454</v>
      </c>
      <c r="H7" s="1168" t="s">
        <v>455</v>
      </c>
      <c r="I7" s="1169"/>
      <c r="J7" s="1168" t="s">
        <v>311</v>
      </c>
      <c r="K7" s="1170"/>
      <c r="L7" s="518" t="s">
        <v>456</v>
      </c>
      <c r="M7" s="1168" t="s">
        <v>311</v>
      </c>
      <c r="N7" s="1169"/>
      <c r="O7" s="1161" t="s">
        <v>457</v>
      </c>
      <c r="P7" s="1161" t="s">
        <v>458</v>
      </c>
      <c r="Q7" s="1171" t="s">
        <v>459</v>
      </c>
      <c r="R7" s="1172"/>
    </row>
    <row r="8" spans="1:18" s="300" customFormat="1" ht="13.5" thickBot="1">
      <c r="A8" s="1165"/>
      <c r="B8" s="1162"/>
      <c r="C8" s="1162"/>
      <c r="D8" s="1162"/>
      <c r="E8" s="1162"/>
      <c r="F8" s="1162"/>
      <c r="G8" s="1162"/>
      <c r="H8" s="519" t="s">
        <v>460</v>
      </c>
      <c r="I8" s="520" t="s">
        <v>461</v>
      </c>
      <c r="J8" s="520" t="s">
        <v>462</v>
      </c>
      <c r="K8" s="521" t="s">
        <v>463</v>
      </c>
      <c r="L8" s="522" t="s">
        <v>464</v>
      </c>
      <c r="M8" s="519" t="s">
        <v>465</v>
      </c>
      <c r="N8" s="519" t="s">
        <v>466</v>
      </c>
      <c r="O8" s="1162"/>
      <c r="P8" s="1162"/>
      <c r="Q8" s="1173"/>
      <c r="R8" s="1174"/>
    </row>
    <row r="9" spans="1:18" s="308" customFormat="1" ht="13.5" thickTop="1">
      <c r="A9" s="301"/>
      <c r="B9" s="302"/>
      <c r="C9" s="303"/>
      <c r="D9" s="304"/>
      <c r="E9" s="305"/>
      <c r="F9" s="305"/>
      <c r="G9" s="305"/>
      <c r="H9" s="305"/>
      <c r="I9" s="305"/>
      <c r="J9" s="302"/>
      <c r="K9" s="303"/>
      <c r="L9" s="306"/>
      <c r="M9" s="307"/>
      <c r="N9" s="307"/>
      <c r="O9" s="304"/>
      <c r="P9" s="304"/>
      <c r="Q9" s="1175"/>
      <c r="R9" s="1176"/>
    </row>
    <row r="10" spans="1:18" s="308" customFormat="1" ht="12.75">
      <c r="A10" s="309"/>
      <c r="B10" s="310"/>
      <c r="C10" s="311"/>
      <c r="D10" s="312"/>
      <c r="E10" s="313"/>
      <c r="F10" s="310"/>
      <c r="G10" s="310"/>
      <c r="H10" s="314"/>
      <c r="I10" s="315"/>
      <c r="J10" s="310"/>
      <c r="K10" s="314"/>
      <c r="L10" s="316"/>
      <c r="M10" s="315"/>
      <c r="N10" s="312"/>
      <c r="O10" s="315"/>
      <c r="P10" s="315"/>
      <c r="Q10" s="1166"/>
      <c r="R10" s="1167"/>
    </row>
    <row r="11" spans="1:18" s="308" customFormat="1" ht="12.75">
      <c r="A11" s="309"/>
      <c r="B11" s="310"/>
      <c r="C11" s="311"/>
      <c r="D11" s="312"/>
      <c r="E11" s="313"/>
      <c r="F11" s="310"/>
      <c r="G11" s="310"/>
      <c r="H11" s="314"/>
      <c r="I11" s="315"/>
      <c r="J11" s="310"/>
      <c r="K11" s="314"/>
      <c r="L11" s="316"/>
      <c r="M11" s="315"/>
      <c r="N11" s="312"/>
      <c r="O11" s="315"/>
      <c r="P11" s="315"/>
      <c r="Q11" s="1166"/>
      <c r="R11" s="1167"/>
    </row>
    <row r="12" spans="1:18" s="308" customFormat="1" ht="12.75">
      <c r="A12" s="309"/>
      <c r="B12" s="310"/>
      <c r="C12" s="311"/>
      <c r="D12" s="312"/>
      <c r="E12" s="313"/>
      <c r="F12" s="310"/>
      <c r="G12" s="310"/>
      <c r="H12" s="314"/>
      <c r="I12" s="315"/>
      <c r="J12" s="310"/>
      <c r="K12" s="314"/>
      <c r="L12" s="316"/>
      <c r="M12" s="315"/>
      <c r="N12" s="312"/>
      <c r="O12" s="315"/>
      <c r="P12" s="315"/>
      <c r="Q12" s="1166"/>
      <c r="R12" s="1167"/>
    </row>
    <row r="13" spans="1:18" s="308" customFormat="1" ht="12.75">
      <c r="A13" s="309"/>
      <c r="B13" s="310"/>
      <c r="C13" s="311"/>
      <c r="D13" s="312"/>
      <c r="E13" s="313"/>
      <c r="F13" s="310"/>
      <c r="G13" s="310"/>
      <c r="H13" s="314"/>
      <c r="I13" s="315"/>
      <c r="J13" s="310"/>
      <c r="K13" s="314"/>
      <c r="L13" s="316"/>
      <c r="M13" s="315"/>
      <c r="N13" s="312"/>
      <c r="O13" s="315"/>
      <c r="P13" s="315"/>
      <c r="Q13" s="1166"/>
      <c r="R13" s="1167"/>
    </row>
    <row r="14" spans="1:18" s="308" customFormat="1" ht="12.75">
      <c r="A14" s="309"/>
      <c r="B14" s="310"/>
      <c r="C14" s="311"/>
      <c r="D14" s="312"/>
      <c r="E14" s="313"/>
      <c r="F14" s="310"/>
      <c r="G14" s="310"/>
      <c r="H14" s="314"/>
      <c r="I14" s="315"/>
      <c r="J14" s="310"/>
      <c r="K14" s="314"/>
      <c r="L14" s="316"/>
      <c r="M14" s="315"/>
      <c r="N14" s="312"/>
      <c r="O14" s="315"/>
      <c r="P14" s="315"/>
      <c r="Q14" s="1166"/>
      <c r="R14" s="1167"/>
    </row>
    <row r="15" spans="1:18" s="308" customFormat="1" ht="12.75">
      <c r="A15" s="309"/>
      <c r="B15" s="310"/>
      <c r="C15" s="311"/>
      <c r="D15" s="312"/>
      <c r="E15" s="313"/>
      <c r="F15" s="310"/>
      <c r="G15" s="310"/>
      <c r="H15" s="314"/>
      <c r="I15" s="315"/>
      <c r="J15" s="310"/>
      <c r="K15" s="314"/>
      <c r="L15" s="316"/>
      <c r="M15" s="315"/>
      <c r="N15" s="312"/>
      <c r="O15" s="315"/>
      <c r="P15" s="315"/>
      <c r="Q15" s="1166"/>
      <c r="R15" s="1167"/>
    </row>
    <row r="16" spans="1:18" s="308" customFormat="1" ht="12.75">
      <c r="A16" s="309"/>
      <c r="B16" s="310"/>
      <c r="C16" s="311"/>
      <c r="D16" s="312"/>
      <c r="E16" s="313"/>
      <c r="F16" s="310"/>
      <c r="G16" s="310"/>
      <c r="H16" s="314"/>
      <c r="I16" s="315"/>
      <c r="J16" s="310"/>
      <c r="K16" s="314"/>
      <c r="L16" s="316"/>
      <c r="M16" s="315"/>
      <c r="N16" s="312"/>
      <c r="O16" s="315"/>
      <c r="P16" s="315"/>
      <c r="Q16" s="1166"/>
      <c r="R16" s="1167"/>
    </row>
    <row r="17" spans="1:18" s="308" customFormat="1" ht="12.75">
      <c r="A17" s="309"/>
      <c r="B17" s="310"/>
      <c r="C17" s="311"/>
      <c r="D17" s="312"/>
      <c r="E17" s="313"/>
      <c r="F17" s="310"/>
      <c r="G17" s="310"/>
      <c r="H17" s="314"/>
      <c r="I17" s="315"/>
      <c r="J17" s="310"/>
      <c r="K17" s="314"/>
      <c r="L17" s="316"/>
      <c r="M17" s="315"/>
      <c r="N17" s="312"/>
      <c r="O17" s="315"/>
      <c r="P17" s="315"/>
      <c r="Q17" s="1166"/>
      <c r="R17" s="1167"/>
    </row>
    <row r="18" spans="1:18" s="308" customFormat="1" ht="12.75">
      <c r="A18" s="309"/>
      <c r="B18" s="310"/>
      <c r="C18" s="311"/>
      <c r="D18" s="312"/>
      <c r="E18" s="313"/>
      <c r="F18" s="310"/>
      <c r="G18" s="310"/>
      <c r="H18" s="314"/>
      <c r="I18" s="315"/>
      <c r="J18" s="310"/>
      <c r="K18" s="314"/>
      <c r="L18" s="316"/>
      <c r="M18" s="315"/>
      <c r="N18" s="312"/>
      <c r="O18" s="315"/>
      <c r="P18" s="315"/>
      <c r="Q18" s="1166"/>
      <c r="R18" s="1167"/>
    </row>
    <row r="19" spans="1:18" s="308" customFormat="1" ht="12.75">
      <c r="A19" s="309"/>
      <c r="B19" s="310"/>
      <c r="C19" s="311"/>
      <c r="D19" s="312"/>
      <c r="E19" s="313"/>
      <c r="F19" s="310"/>
      <c r="G19" s="310"/>
      <c r="H19" s="314"/>
      <c r="I19" s="315"/>
      <c r="J19" s="310"/>
      <c r="K19" s="314"/>
      <c r="L19" s="316"/>
      <c r="M19" s="315"/>
      <c r="N19" s="312"/>
      <c r="O19" s="315"/>
      <c r="P19" s="315"/>
      <c r="Q19" s="1166"/>
      <c r="R19" s="1167"/>
    </row>
    <row r="20" spans="1:18" s="308" customFormat="1" ht="12.75">
      <c r="A20" s="309"/>
      <c r="B20" s="310"/>
      <c r="C20" s="311"/>
      <c r="D20" s="312"/>
      <c r="E20" s="313"/>
      <c r="F20" s="310"/>
      <c r="G20" s="310"/>
      <c r="H20" s="314"/>
      <c r="I20" s="315"/>
      <c r="J20" s="310"/>
      <c r="K20" s="314"/>
      <c r="L20" s="316"/>
      <c r="M20" s="315"/>
      <c r="N20" s="312"/>
      <c r="O20" s="315"/>
      <c r="P20" s="315"/>
      <c r="Q20" s="1166"/>
      <c r="R20" s="1167"/>
    </row>
    <row r="21" spans="1:18" s="308" customFormat="1" ht="12.75">
      <c r="A21" s="309"/>
      <c r="B21" s="310"/>
      <c r="C21" s="311"/>
      <c r="D21" s="312"/>
      <c r="E21" s="313"/>
      <c r="F21" s="310"/>
      <c r="G21" s="310"/>
      <c r="H21" s="314"/>
      <c r="I21" s="315"/>
      <c r="J21" s="310"/>
      <c r="K21" s="314"/>
      <c r="L21" s="316"/>
      <c r="M21" s="315"/>
      <c r="N21" s="312"/>
      <c r="O21" s="315"/>
      <c r="P21" s="315"/>
      <c r="Q21" s="1166"/>
      <c r="R21" s="1167"/>
    </row>
    <row r="22" spans="1:18" s="308" customFormat="1" ht="12.75">
      <c r="A22" s="309"/>
      <c r="B22" s="310"/>
      <c r="C22" s="311"/>
      <c r="D22" s="312"/>
      <c r="E22" s="313"/>
      <c r="F22" s="310"/>
      <c r="G22" s="310"/>
      <c r="H22" s="314"/>
      <c r="I22" s="315"/>
      <c r="J22" s="310"/>
      <c r="K22" s="314"/>
      <c r="L22" s="316"/>
      <c r="M22" s="315"/>
      <c r="N22" s="312"/>
      <c r="O22" s="315"/>
      <c r="P22" s="315"/>
      <c r="Q22" s="1166"/>
      <c r="R22" s="1167"/>
    </row>
    <row r="23" spans="1:18" s="308" customFormat="1" ht="12.75">
      <c r="A23" s="309"/>
      <c r="B23" s="310"/>
      <c r="C23" s="311"/>
      <c r="D23" s="312"/>
      <c r="E23" s="313"/>
      <c r="F23" s="310"/>
      <c r="G23" s="310"/>
      <c r="H23" s="314"/>
      <c r="I23" s="315"/>
      <c r="J23" s="310"/>
      <c r="K23" s="314"/>
      <c r="L23" s="316"/>
      <c r="M23" s="315"/>
      <c r="N23" s="312"/>
      <c r="O23" s="315"/>
      <c r="P23" s="315"/>
      <c r="Q23" s="1166"/>
      <c r="R23" s="1167"/>
    </row>
    <row r="24" spans="1:18" s="308" customFormat="1" ht="12.75">
      <c r="A24" s="309"/>
      <c r="B24" s="310"/>
      <c r="C24" s="311"/>
      <c r="D24" s="312"/>
      <c r="E24" s="313"/>
      <c r="F24" s="310"/>
      <c r="G24" s="310"/>
      <c r="H24" s="314"/>
      <c r="I24" s="315"/>
      <c r="J24" s="310"/>
      <c r="K24" s="314"/>
      <c r="L24" s="316"/>
      <c r="M24" s="315"/>
      <c r="N24" s="312"/>
      <c r="O24" s="315"/>
      <c r="P24" s="315"/>
      <c r="Q24" s="1166"/>
      <c r="R24" s="1167"/>
    </row>
    <row r="25" spans="1:18" s="308" customFormat="1" ht="12.75">
      <c r="A25" s="309"/>
      <c r="B25" s="310"/>
      <c r="C25" s="311"/>
      <c r="D25" s="312"/>
      <c r="E25" s="313"/>
      <c r="F25" s="310"/>
      <c r="G25" s="310"/>
      <c r="H25" s="314"/>
      <c r="I25" s="315"/>
      <c r="J25" s="310"/>
      <c r="K25" s="314"/>
      <c r="L25" s="316"/>
      <c r="M25" s="315"/>
      <c r="N25" s="312"/>
      <c r="O25" s="315"/>
      <c r="P25" s="315"/>
      <c r="Q25" s="1166"/>
      <c r="R25" s="1167"/>
    </row>
    <row r="26" spans="1:18" s="308" customFormat="1" ht="12.75">
      <c r="A26" s="309"/>
      <c r="B26" s="310"/>
      <c r="C26" s="311"/>
      <c r="D26" s="312"/>
      <c r="E26" s="313"/>
      <c r="F26" s="310"/>
      <c r="G26" s="310"/>
      <c r="H26" s="314"/>
      <c r="I26" s="315"/>
      <c r="J26" s="310"/>
      <c r="K26" s="314"/>
      <c r="L26" s="316"/>
      <c r="M26" s="315"/>
      <c r="N26" s="312"/>
      <c r="O26" s="315"/>
      <c r="P26" s="315"/>
      <c r="Q26" s="1166"/>
      <c r="R26" s="1167"/>
    </row>
    <row r="27" spans="1:18" s="308" customFormat="1" ht="12.75">
      <c r="A27" s="309"/>
      <c r="B27" s="310"/>
      <c r="C27" s="311"/>
      <c r="D27" s="312"/>
      <c r="E27" s="313"/>
      <c r="F27" s="310"/>
      <c r="G27" s="310"/>
      <c r="H27" s="314"/>
      <c r="I27" s="315"/>
      <c r="J27" s="310"/>
      <c r="K27" s="314"/>
      <c r="L27" s="316"/>
      <c r="M27" s="315"/>
      <c r="N27" s="312"/>
      <c r="O27" s="315"/>
      <c r="P27" s="315"/>
      <c r="Q27" s="1166"/>
      <c r="R27" s="1167"/>
    </row>
    <row r="28" spans="1:18" s="308" customFormat="1" ht="13.5" thickBot="1">
      <c r="A28" s="317"/>
      <c r="B28" s="318"/>
      <c r="C28" s="319"/>
      <c r="D28" s="319"/>
      <c r="E28" s="319"/>
      <c r="F28" s="318"/>
      <c r="G28" s="318"/>
      <c r="H28" s="320"/>
      <c r="I28" s="321"/>
      <c r="J28" s="318"/>
      <c r="K28" s="320"/>
      <c r="L28" s="322"/>
      <c r="M28" s="321"/>
      <c r="N28" s="323"/>
      <c r="O28" s="321"/>
      <c r="P28" s="321"/>
      <c r="Q28" s="1180"/>
      <c r="R28" s="1181"/>
    </row>
    <row r="29" spans="1:18">
      <c r="A29" s="148"/>
      <c r="B29" s="148"/>
      <c r="C29" s="148"/>
      <c r="D29" s="148"/>
      <c r="E29" s="148"/>
      <c r="F29" s="148"/>
      <c r="G29" s="148"/>
      <c r="H29" s="148"/>
      <c r="I29" s="148"/>
      <c r="J29" s="148"/>
      <c r="K29" s="148"/>
      <c r="L29" s="148"/>
      <c r="M29" s="148"/>
      <c r="N29" s="148"/>
      <c r="O29" s="148"/>
      <c r="P29" s="148"/>
      <c r="Q29" s="148"/>
      <c r="R29" s="148"/>
    </row>
    <row r="30" spans="1:18" ht="20.25">
      <c r="A30" s="148"/>
      <c r="B30" s="148"/>
      <c r="C30" s="148"/>
      <c r="D30" s="148"/>
      <c r="E30" s="148"/>
      <c r="F30" s="148"/>
      <c r="G30" s="148"/>
      <c r="H30" s="148"/>
      <c r="I30" s="148"/>
      <c r="J30" s="1182" t="s">
        <v>467</v>
      </c>
      <c r="K30" s="1182"/>
      <c r="L30" s="1182"/>
      <c r="M30" s="1182"/>
      <c r="N30" s="1182"/>
      <c r="O30" s="1182"/>
      <c r="P30" s="1182"/>
      <c r="Q30" s="1182"/>
      <c r="R30" s="1182"/>
    </row>
    <row r="31" spans="1:18" ht="15.75">
      <c r="A31" s="148"/>
      <c r="B31" s="148"/>
      <c r="C31" s="148"/>
      <c r="D31" s="148"/>
      <c r="E31" s="148"/>
      <c r="F31" s="148"/>
      <c r="G31" s="148"/>
      <c r="H31" s="148"/>
      <c r="I31" s="148"/>
      <c r="J31" s="324" t="s">
        <v>468</v>
      </c>
      <c r="K31" s="325"/>
      <c r="L31" s="325"/>
      <c r="M31" s="148"/>
      <c r="N31" s="326"/>
      <c r="O31" s="327"/>
      <c r="P31" s="327"/>
      <c r="Q31" s="327"/>
      <c r="R31" s="328"/>
    </row>
    <row r="32" spans="1:18" ht="15.75">
      <c r="A32" s="148"/>
      <c r="B32" s="148"/>
      <c r="C32" s="148"/>
      <c r="D32" s="148"/>
      <c r="E32" s="148"/>
      <c r="F32" s="148"/>
      <c r="G32" s="148"/>
      <c r="H32" s="148"/>
      <c r="I32" s="148"/>
      <c r="J32" s="329"/>
      <c r="K32" s="325"/>
      <c r="L32" s="325"/>
      <c r="M32" s="148"/>
      <c r="N32" s="326"/>
      <c r="O32" s="327"/>
      <c r="P32" s="327"/>
      <c r="Q32" s="327"/>
      <c r="R32" s="328"/>
    </row>
    <row r="33" spans="1:18" ht="15.75">
      <c r="A33" s="148"/>
      <c r="B33" s="148"/>
      <c r="C33" s="148"/>
      <c r="D33" s="148"/>
      <c r="E33" s="148"/>
      <c r="F33" s="148"/>
      <c r="G33" s="148"/>
      <c r="H33" s="148"/>
      <c r="I33" s="148"/>
      <c r="J33" s="1183"/>
      <c r="K33" s="1183"/>
      <c r="L33" s="1183"/>
      <c r="M33" s="1183"/>
      <c r="N33" s="1184"/>
      <c r="O33" s="1185"/>
      <c r="P33" s="1185"/>
      <c r="Q33" s="330"/>
      <c r="R33" s="331"/>
    </row>
    <row r="34" spans="1:18" ht="20.25" customHeight="1">
      <c r="A34" s="148"/>
      <c r="B34" s="148"/>
      <c r="C34" s="148"/>
      <c r="D34" s="148"/>
      <c r="E34" s="148"/>
      <c r="F34" s="148"/>
      <c r="G34" s="148"/>
      <c r="H34" s="148"/>
      <c r="I34" s="148"/>
      <c r="J34" s="1177" t="s">
        <v>469</v>
      </c>
      <c r="K34" s="1177"/>
      <c r="L34" s="1177"/>
      <c r="M34" s="1177"/>
      <c r="N34" s="1178" t="s">
        <v>470</v>
      </c>
      <c r="O34" s="1179"/>
      <c r="P34" s="1179"/>
      <c r="Q34" s="332"/>
      <c r="R34" s="333" t="s">
        <v>1</v>
      </c>
    </row>
  </sheetData>
  <mergeCells count="51">
    <mergeCell ref="J34:M34"/>
    <mergeCell ref="N34:P34"/>
    <mergeCell ref="Q26:R26"/>
    <mergeCell ref="Q27:R27"/>
    <mergeCell ref="Q28:R28"/>
    <mergeCell ref="J30:R30"/>
    <mergeCell ref="J33:M33"/>
    <mergeCell ref="N33:P33"/>
    <mergeCell ref="Q25:R25"/>
    <mergeCell ref="Q14:R14"/>
    <mergeCell ref="Q15:R15"/>
    <mergeCell ref="Q16:R16"/>
    <mergeCell ref="Q17:R17"/>
    <mergeCell ref="Q18:R18"/>
    <mergeCell ref="Q19:R19"/>
    <mergeCell ref="Q20:R20"/>
    <mergeCell ref="Q21:R21"/>
    <mergeCell ref="Q22:R22"/>
    <mergeCell ref="Q23:R23"/>
    <mergeCell ref="Q24:R24"/>
    <mergeCell ref="Q13:R13"/>
    <mergeCell ref="G7:G8"/>
    <mergeCell ref="H7:I7"/>
    <mergeCell ref="J7:K7"/>
    <mergeCell ref="M7:N7"/>
    <mergeCell ref="O7:O8"/>
    <mergeCell ref="P7:P8"/>
    <mergeCell ref="Q7:R8"/>
    <mergeCell ref="Q9:R9"/>
    <mergeCell ref="Q10:R10"/>
    <mergeCell ref="Q11:R11"/>
    <mergeCell ref="Q12:R12"/>
    <mergeCell ref="A7:A8"/>
    <mergeCell ref="B7:B8"/>
    <mergeCell ref="C7:C8"/>
    <mergeCell ref="D7:D8"/>
    <mergeCell ref="E7:E8"/>
    <mergeCell ref="F7:F8"/>
    <mergeCell ref="B4:C4"/>
    <mergeCell ref="E4:G4"/>
    <mergeCell ref="H4:I4"/>
    <mergeCell ref="K4:L4"/>
    <mergeCell ref="M4:N4"/>
    <mergeCell ref="A6:K6"/>
    <mergeCell ref="L6:R6"/>
    <mergeCell ref="A1:R1"/>
    <mergeCell ref="A3:B3"/>
    <mergeCell ref="C3:E3"/>
    <mergeCell ref="H3:J3"/>
    <mergeCell ref="K3:M3"/>
    <mergeCell ref="O3:R3"/>
  </mergeCells>
  <conditionalFormatting sqref="O9:O28">
    <cfRule type="containsText" dxfId="1" priority="1" stopIfTrue="1" operator="containsText" text="Fail">
      <formula>NOT(ISERROR(SEARCH("Fail",O9)))</formula>
    </cfRule>
    <cfRule type="containsText" dxfId="0" priority="2" stopIfTrue="1" operator="containsText" text="Pass">
      <formula>NOT(ISERROR(SEARCH("Pass",O9)))</formula>
    </cfRule>
  </conditionalFormatting>
  <pageMargins left="0.7" right="0.7" top="0.75" bottom="0.75" header="0.3" footer="0.3"/>
  <pageSetup paperSize="341" orientation="portrait" horizontalDpi="1200" verticalDpi="1200"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8"/>
  <sheetViews>
    <sheetView workbookViewId="0">
      <selection activeCell="B8" sqref="B8"/>
    </sheetView>
  </sheetViews>
  <sheetFormatPr defaultColWidth="9.140625" defaultRowHeight="15"/>
  <cols>
    <col min="1" max="1" width="17.5703125" customWidth="1"/>
    <col min="2" max="2" width="12.5703125" customWidth="1"/>
    <col min="3" max="3" width="11.140625" customWidth="1"/>
    <col min="4" max="10" width="11.140625" bestFit="1" customWidth="1"/>
    <col min="11" max="11" width="10.5703125" bestFit="1" customWidth="1"/>
    <col min="12" max="12" width="26.85546875" bestFit="1" customWidth="1"/>
    <col min="13" max="20" width="8.7109375" bestFit="1" customWidth="1"/>
  </cols>
  <sheetData>
    <row r="1" spans="1:20" ht="12" customHeight="1"/>
    <row r="2" spans="1:20" ht="26.25" customHeight="1">
      <c r="A2" s="395"/>
      <c r="B2" s="396"/>
      <c r="C2" s="1203" t="s">
        <v>589</v>
      </c>
      <c r="D2" s="1203"/>
      <c r="E2" s="1203"/>
      <c r="F2" s="1203"/>
      <c r="G2" s="1203"/>
      <c r="H2" s="1203"/>
      <c r="I2" s="396"/>
      <c r="J2" s="397"/>
      <c r="K2" s="398"/>
    </row>
    <row r="3" spans="1:20" ht="26.25" customHeight="1" thickBot="1">
      <c r="A3" s="399"/>
      <c r="B3" s="400"/>
      <c r="C3" s="400"/>
      <c r="D3" s="401"/>
      <c r="E3" s="400"/>
      <c r="F3" s="400"/>
      <c r="G3" s="400"/>
      <c r="H3" s="400"/>
      <c r="I3" s="400"/>
      <c r="J3" s="402"/>
      <c r="K3" s="356"/>
    </row>
    <row r="4" spans="1:20">
      <c r="A4" s="526" t="s">
        <v>590</v>
      </c>
      <c r="B4" s="1204" t="s">
        <v>665</v>
      </c>
      <c r="C4" s="1204"/>
      <c r="D4" s="1204"/>
      <c r="E4" s="1204"/>
      <c r="F4" s="1205"/>
      <c r="G4" s="523" t="s">
        <v>591</v>
      </c>
      <c r="H4" s="1206"/>
      <c r="I4" s="1206"/>
      <c r="J4" s="1207"/>
      <c r="K4" s="338"/>
      <c r="L4" s="403"/>
    </row>
    <row r="5" spans="1:20">
      <c r="A5" s="527" t="s">
        <v>685</v>
      </c>
      <c r="B5" s="1199">
        <f>'PPAP Plan'!H6</f>
        <v>0</v>
      </c>
      <c r="C5" s="1199"/>
      <c r="D5" s="1199"/>
      <c r="E5" s="1199"/>
      <c r="F5" s="1200"/>
      <c r="G5" s="524" t="s">
        <v>592</v>
      </c>
      <c r="H5" s="1208"/>
      <c r="I5" s="1208"/>
      <c r="J5" s="1209"/>
      <c r="K5" s="338"/>
      <c r="L5" s="403"/>
    </row>
    <row r="6" spans="1:20">
      <c r="A6" s="527" t="s">
        <v>593</v>
      </c>
      <c r="B6" s="1199">
        <f>'PPAP Plan'!H4</f>
        <v>0</v>
      </c>
      <c r="C6" s="1199"/>
      <c r="D6" s="1199"/>
      <c r="E6" s="1199"/>
      <c r="F6" s="1200"/>
      <c r="G6" s="524" t="s">
        <v>594</v>
      </c>
      <c r="H6" s="1201"/>
      <c r="I6" s="1201"/>
      <c r="J6" s="1202"/>
      <c r="K6" s="404"/>
      <c r="L6" s="405"/>
    </row>
    <row r="7" spans="1:20" ht="15.75" thickBot="1">
      <c r="A7" s="528" t="s">
        <v>595</v>
      </c>
      <c r="B7" s="1194">
        <f>'PPAP Plan'!H5</f>
        <v>0</v>
      </c>
      <c r="C7" s="1194"/>
      <c r="D7" s="1194"/>
      <c r="E7" s="1194"/>
      <c r="F7" s="1195"/>
      <c r="G7" s="525" t="s">
        <v>596</v>
      </c>
      <c r="H7" s="1196"/>
      <c r="I7" s="1196"/>
      <c r="J7" s="1197"/>
      <c r="K7" s="406"/>
      <c r="L7" s="355"/>
      <c r="M7" s="407"/>
    </row>
    <row r="8" spans="1:20">
      <c r="A8" s="408"/>
      <c r="B8" s="409"/>
      <c r="C8" s="409"/>
      <c r="D8" s="409"/>
      <c r="E8" s="355"/>
      <c r="F8" s="355"/>
      <c r="G8" s="355"/>
      <c r="H8" s="355"/>
      <c r="I8" s="410"/>
      <c r="J8" s="355"/>
      <c r="K8" s="406"/>
      <c r="L8" s="355"/>
      <c r="M8" s="407"/>
    </row>
    <row r="9" spans="1:20">
      <c r="A9" s="408"/>
      <c r="B9" s="409"/>
      <c r="C9" s="409"/>
      <c r="D9" s="1198" t="s">
        <v>664</v>
      </c>
      <c r="E9" s="1198"/>
      <c r="F9" s="1198"/>
      <c r="G9" s="1198"/>
      <c r="H9" s="1198"/>
      <c r="I9" s="1198"/>
      <c r="J9" s="411"/>
      <c r="K9" s="356"/>
      <c r="L9" s="355"/>
      <c r="M9" s="407"/>
    </row>
    <row r="10" spans="1:20">
      <c r="A10" s="362"/>
      <c r="B10" s="411" t="s">
        <v>597</v>
      </c>
      <c r="C10" s="411"/>
      <c r="D10" s="412" t="s">
        <v>684</v>
      </c>
      <c r="E10" s="412">
        <v>0</v>
      </c>
      <c r="F10" s="412">
        <v>0</v>
      </c>
      <c r="G10" s="412">
        <v>0</v>
      </c>
      <c r="H10" s="412">
        <v>0</v>
      </c>
      <c r="I10" s="412">
        <v>0</v>
      </c>
      <c r="J10" s="413">
        <v>0</v>
      </c>
      <c r="K10" s="414"/>
      <c r="L10" s="410"/>
      <c r="M10" s="415"/>
    </row>
    <row r="11" spans="1:20" ht="15" customHeight="1">
      <c r="A11" s="362"/>
      <c r="B11" s="410" t="s">
        <v>598</v>
      </c>
      <c r="C11" s="410"/>
      <c r="D11" s="416"/>
      <c r="E11" s="416"/>
      <c r="F11" s="416"/>
      <c r="G11" s="416"/>
      <c r="H11" s="416"/>
      <c r="I11" s="416"/>
      <c r="J11" s="416"/>
      <c r="K11" s="356"/>
      <c r="L11" s="355"/>
      <c r="M11" s="362"/>
    </row>
    <row r="12" spans="1:20" ht="15" customHeight="1">
      <c r="A12" s="362"/>
      <c r="B12" s="417" t="s">
        <v>599</v>
      </c>
      <c r="C12" s="417"/>
      <c r="D12" s="418"/>
      <c r="E12" s="418"/>
      <c r="F12" s="418"/>
      <c r="G12" s="418"/>
      <c r="H12" s="418"/>
      <c r="I12" s="418"/>
      <c r="J12" s="418"/>
      <c r="K12" s="356"/>
      <c r="L12" s="355"/>
      <c r="M12" s="362"/>
    </row>
    <row r="13" spans="1:20" ht="15" customHeight="1">
      <c r="A13" s="362"/>
      <c r="B13" s="417" t="s">
        <v>600</v>
      </c>
      <c r="C13" s="417"/>
      <c r="D13" s="418"/>
      <c r="E13" s="418"/>
      <c r="F13" s="418"/>
      <c r="G13" s="418"/>
      <c r="H13" s="418"/>
      <c r="I13" s="418"/>
      <c r="J13" s="418"/>
      <c r="K13" s="356"/>
      <c r="L13" s="355"/>
      <c r="M13" s="362"/>
    </row>
    <row r="14" spans="1:20" ht="15" customHeight="1">
      <c r="A14" s="362"/>
      <c r="B14" s="419"/>
      <c r="C14" s="419"/>
      <c r="D14" s="355"/>
      <c r="E14" s="355"/>
      <c r="F14" s="355"/>
      <c r="G14" s="355"/>
      <c r="H14" s="355"/>
      <c r="I14" s="355"/>
      <c r="J14" s="355"/>
      <c r="K14" s="414"/>
      <c r="L14" s="410"/>
      <c r="M14" s="362"/>
    </row>
    <row r="15" spans="1:20" ht="15" customHeight="1">
      <c r="A15" s="362"/>
      <c r="B15" s="420" t="s">
        <v>601</v>
      </c>
      <c r="C15" s="421"/>
      <c r="D15" s="422"/>
      <c r="E15" s="422"/>
      <c r="F15" s="422"/>
      <c r="G15" s="422"/>
      <c r="H15" s="422"/>
      <c r="I15" s="422"/>
      <c r="J15" s="422"/>
      <c r="K15" s="414"/>
      <c r="L15" s="410"/>
      <c r="M15" s="362"/>
    </row>
    <row r="16" spans="1:20" ht="15" customHeight="1">
      <c r="A16" s="362"/>
      <c r="B16" s="423">
        <v>1</v>
      </c>
      <c r="C16" s="424"/>
      <c r="D16" s="425"/>
      <c r="E16" s="425"/>
      <c r="F16" s="425"/>
      <c r="G16" s="425"/>
      <c r="H16" s="425"/>
      <c r="I16" s="425"/>
      <c r="J16" s="425"/>
      <c r="K16" s="426"/>
      <c r="L16" s="427" t="s">
        <v>602</v>
      </c>
      <c r="M16" s="428">
        <f>MAX(D16:D20)</f>
        <v>0</v>
      </c>
      <c r="N16" s="428">
        <f>MAX(E16:E20)</f>
        <v>0</v>
      </c>
      <c r="O16" s="428">
        <f>MAX(F16:F20)</f>
        <v>0</v>
      </c>
      <c r="P16" s="428">
        <f t="shared" ref="P16:S16" si="0">MAX(G16:G20)</f>
        <v>0</v>
      </c>
      <c r="Q16" s="428">
        <f t="shared" si="0"/>
        <v>0</v>
      </c>
      <c r="R16" s="428">
        <f t="shared" si="0"/>
        <v>0</v>
      </c>
      <c r="S16" s="428">
        <f t="shared" si="0"/>
        <v>0</v>
      </c>
      <c r="T16" s="428"/>
    </row>
    <row r="17" spans="1:20" ht="15" customHeight="1">
      <c r="A17" s="362"/>
      <c r="B17" s="429">
        <v>2</v>
      </c>
      <c r="C17" s="430"/>
      <c r="D17" s="425"/>
      <c r="E17" s="425"/>
      <c r="F17" s="425"/>
      <c r="G17" s="425"/>
      <c r="H17" s="425"/>
      <c r="I17" s="425"/>
      <c r="J17" s="425"/>
      <c r="K17" s="431"/>
      <c r="L17" s="432" t="s">
        <v>603</v>
      </c>
      <c r="M17" s="428">
        <f>MIN(D16:D20)</f>
        <v>0</v>
      </c>
      <c r="N17" s="428">
        <f>MIN(E16:E20)</f>
        <v>0</v>
      </c>
      <c r="O17" s="428">
        <f>MIN(F16:F20)</f>
        <v>0</v>
      </c>
      <c r="P17" s="428">
        <f t="shared" ref="P17:S17" si="1">MIN(G16:G20)</f>
        <v>0</v>
      </c>
      <c r="Q17" s="428">
        <f t="shared" si="1"/>
        <v>0</v>
      </c>
      <c r="R17" s="428">
        <f t="shared" si="1"/>
        <v>0</v>
      </c>
      <c r="S17" s="428">
        <f t="shared" si="1"/>
        <v>0</v>
      </c>
      <c r="T17" s="428"/>
    </row>
    <row r="18" spans="1:20" ht="15" customHeight="1">
      <c r="A18" s="362"/>
      <c r="B18" s="429">
        <v>3</v>
      </c>
      <c r="C18" s="430"/>
      <c r="D18" s="425"/>
      <c r="E18" s="425"/>
      <c r="F18" s="425"/>
      <c r="G18" s="425"/>
      <c r="H18" s="425"/>
      <c r="I18" s="425"/>
      <c r="J18" s="425"/>
      <c r="K18" s="431"/>
      <c r="L18" s="432" t="s">
        <v>604</v>
      </c>
      <c r="M18" s="428">
        <f t="shared" ref="M18:S18" si="2">M16-M17</f>
        <v>0</v>
      </c>
      <c r="N18" s="428">
        <f t="shared" si="2"/>
        <v>0</v>
      </c>
      <c r="O18" s="428">
        <f t="shared" si="2"/>
        <v>0</v>
      </c>
      <c r="P18" s="428">
        <f t="shared" si="2"/>
        <v>0</v>
      </c>
      <c r="Q18" s="428">
        <f t="shared" si="2"/>
        <v>0</v>
      </c>
      <c r="R18" s="428">
        <f t="shared" si="2"/>
        <v>0</v>
      </c>
      <c r="S18" s="428">
        <f t="shared" si="2"/>
        <v>0</v>
      </c>
      <c r="T18" s="428"/>
    </row>
    <row r="19" spans="1:20" ht="15" customHeight="1">
      <c r="A19" s="362"/>
      <c r="B19" s="429">
        <v>4</v>
      </c>
      <c r="C19" s="430"/>
      <c r="D19" s="425"/>
      <c r="E19" s="425"/>
      <c r="F19" s="425"/>
      <c r="G19" s="425"/>
      <c r="H19" s="425"/>
      <c r="I19" s="425"/>
      <c r="J19" s="425"/>
      <c r="K19" s="431"/>
      <c r="L19" s="432"/>
      <c r="M19" s="362"/>
      <c r="N19" s="362"/>
      <c r="O19" s="362"/>
      <c r="P19" s="362"/>
      <c r="Q19" s="362"/>
      <c r="R19" s="362"/>
      <c r="S19" s="362"/>
      <c r="T19" s="362"/>
    </row>
    <row r="20" spans="1:20" ht="15" customHeight="1" thickBot="1">
      <c r="A20" s="362"/>
      <c r="B20" s="429">
        <v>5</v>
      </c>
      <c r="C20" s="430"/>
      <c r="D20" s="425"/>
      <c r="E20" s="425"/>
      <c r="F20" s="425"/>
      <c r="G20" s="425"/>
      <c r="H20" s="425"/>
      <c r="I20" s="425"/>
      <c r="J20" s="425"/>
      <c r="K20" s="431"/>
      <c r="L20" s="433" t="s">
        <v>605</v>
      </c>
      <c r="M20" s="434" t="e">
        <f>AVERAGE(D16:D20)</f>
        <v>#DIV/0!</v>
      </c>
      <c r="N20" s="434" t="e">
        <f>AVERAGE(E16:E20)</f>
        <v>#DIV/0!</v>
      </c>
      <c r="O20" s="434" t="e">
        <f>AVERAGE(F16:F20)</f>
        <v>#DIV/0!</v>
      </c>
      <c r="P20" s="434" t="e">
        <f>AVERAGE(G16:G20)</f>
        <v>#DIV/0!</v>
      </c>
      <c r="Q20" s="434" t="e">
        <f t="shared" ref="Q20:S20" si="3">AVERAGE(H16:H20)</f>
        <v>#DIV/0!</v>
      </c>
      <c r="R20" s="434" t="e">
        <f t="shared" si="3"/>
        <v>#DIV/0!</v>
      </c>
      <c r="S20" s="434" t="e">
        <f t="shared" si="3"/>
        <v>#DIV/0!</v>
      </c>
      <c r="T20" s="434"/>
    </row>
    <row r="21" spans="1:20" ht="15" customHeight="1">
      <c r="A21" s="362"/>
      <c r="B21" s="429">
        <v>6</v>
      </c>
      <c r="C21" s="430"/>
      <c r="D21" s="425"/>
      <c r="E21" s="425"/>
      <c r="F21" s="425"/>
      <c r="G21" s="425"/>
      <c r="H21" s="425"/>
      <c r="I21" s="425"/>
      <c r="J21" s="425"/>
      <c r="K21" s="431"/>
      <c r="L21" s="427" t="s">
        <v>606</v>
      </c>
      <c r="M21" s="428">
        <f>MAX(D21:D25)</f>
        <v>0</v>
      </c>
      <c r="N21" s="428">
        <f t="shared" ref="N21:S21" si="4">MAX(E21:E25)</f>
        <v>0</v>
      </c>
      <c r="O21" s="428">
        <f t="shared" si="4"/>
        <v>0</v>
      </c>
      <c r="P21" s="428">
        <f t="shared" si="4"/>
        <v>0</v>
      </c>
      <c r="Q21" s="428">
        <f t="shared" si="4"/>
        <v>0</v>
      </c>
      <c r="R21" s="428">
        <f t="shared" si="4"/>
        <v>0</v>
      </c>
      <c r="S21" s="428">
        <f t="shared" si="4"/>
        <v>0</v>
      </c>
      <c r="T21" s="428"/>
    </row>
    <row r="22" spans="1:20" ht="15" customHeight="1">
      <c r="A22" s="362"/>
      <c r="B22" s="429">
        <v>7</v>
      </c>
      <c r="C22" s="430"/>
      <c r="D22" s="425"/>
      <c r="E22" s="425"/>
      <c r="F22" s="425"/>
      <c r="G22" s="425"/>
      <c r="H22" s="425"/>
      <c r="I22" s="425"/>
      <c r="J22" s="425"/>
      <c r="K22" s="431"/>
      <c r="L22" s="432" t="s">
        <v>607</v>
      </c>
      <c r="M22" s="428">
        <f>MIN(D21:D25)</f>
        <v>0</v>
      </c>
      <c r="N22" s="428">
        <f t="shared" ref="N22:S22" si="5">MIN(E21:E25)</f>
        <v>0</v>
      </c>
      <c r="O22" s="428">
        <f t="shared" si="5"/>
        <v>0</v>
      </c>
      <c r="P22" s="428">
        <f t="shared" si="5"/>
        <v>0</v>
      </c>
      <c r="Q22" s="428">
        <f t="shared" si="5"/>
        <v>0</v>
      </c>
      <c r="R22" s="428">
        <f t="shared" si="5"/>
        <v>0</v>
      </c>
      <c r="S22" s="428">
        <f t="shared" si="5"/>
        <v>0</v>
      </c>
      <c r="T22" s="428"/>
    </row>
    <row r="23" spans="1:20" ht="15" customHeight="1">
      <c r="A23" s="431"/>
      <c r="B23" s="429">
        <v>8</v>
      </c>
      <c r="C23" s="430"/>
      <c r="D23" s="425"/>
      <c r="E23" s="425"/>
      <c r="F23" s="425"/>
      <c r="G23" s="425"/>
      <c r="H23" s="425"/>
      <c r="I23" s="425"/>
      <c r="J23" s="425"/>
      <c r="K23" s="431"/>
      <c r="L23" s="432" t="s">
        <v>608</v>
      </c>
      <c r="M23" s="428">
        <f t="shared" ref="M23:S23" si="6">M21-M22</f>
        <v>0</v>
      </c>
      <c r="N23" s="428">
        <f t="shared" si="6"/>
        <v>0</v>
      </c>
      <c r="O23" s="428">
        <f t="shared" si="6"/>
        <v>0</v>
      </c>
      <c r="P23" s="428">
        <f t="shared" si="6"/>
        <v>0</v>
      </c>
      <c r="Q23" s="428">
        <f t="shared" si="6"/>
        <v>0</v>
      </c>
      <c r="R23" s="428">
        <f t="shared" si="6"/>
        <v>0</v>
      </c>
      <c r="S23" s="428">
        <f t="shared" si="6"/>
        <v>0</v>
      </c>
      <c r="T23" s="428"/>
    </row>
    <row r="24" spans="1:20" ht="15" customHeight="1">
      <c r="A24" s="431"/>
      <c r="B24" s="429">
        <v>9</v>
      </c>
      <c r="C24" s="430"/>
      <c r="D24" s="425"/>
      <c r="E24" s="425"/>
      <c r="F24" s="425"/>
      <c r="G24" s="425"/>
      <c r="H24" s="425"/>
      <c r="I24" s="425"/>
      <c r="J24" s="425"/>
      <c r="K24" s="431"/>
      <c r="L24" s="432"/>
      <c r="M24" s="362"/>
      <c r="N24" s="362"/>
      <c r="O24" s="362"/>
      <c r="P24" s="362"/>
      <c r="Q24" s="362"/>
      <c r="R24" s="362"/>
      <c r="S24" s="362"/>
      <c r="T24" s="362"/>
    </row>
    <row r="25" spans="1:20" ht="15" customHeight="1" thickBot="1">
      <c r="A25" s="431"/>
      <c r="B25" s="429">
        <v>10</v>
      </c>
      <c r="C25" s="435"/>
      <c r="D25" s="425"/>
      <c r="E25" s="425"/>
      <c r="F25" s="425"/>
      <c r="G25" s="425"/>
      <c r="H25" s="425"/>
      <c r="I25" s="425"/>
      <c r="J25" s="425"/>
      <c r="K25" s="431"/>
      <c r="L25" s="433" t="s">
        <v>609</v>
      </c>
      <c r="M25" s="434" t="e">
        <f>AVERAGE(D21:D25)</f>
        <v>#DIV/0!</v>
      </c>
      <c r="N25" s="434" t="e">
        <f t="shared" ref="N25:S25" si="7">AVERAGE(E21:E25)</f>
        <v>#DIV/0!</v>
      </c>
      <c r="O25" s="434" t="e">
        <f t="shared" si="7"/>
        <v>#DIV/0!</v>
      </c>
      <c r="P25" s="434" t="e">
        <f t="shared" si="7"/>
        <v>#DIV/0!</v>
      </c>
      <c r="Q25" s="434" t="e">
        <f t="shared" si="7"/>
        <v>#DIV/0!</v>
      </c>
      <c r="R25" s="434" t="e">
        <f t="shared" si="7"/>
        <v>#DIV/0!</v>
      </c>
      <c r="S25" s="434" t="e">
        <f t="shared" si="7"/>
        <v>#DIV/0!</v>
      </c>
      <c r="T25" s="434"/>
    </row>
    <row r="26" spans="1:20" ht="15" customHeight="1">
      <c r="A26" s="431"/>
      <c r="B26" s="429">
        <v>11</v>
      </c>
      <c r="C26" s="436"/>
      <c r="D26" s="425"/>
      <c r="E26" s="425"/>
      <c r="F26" s="425"/>
      <c r="G26" s="425"/>
      <c r="H26" s="425"/>
      <c r="I26" s="425"/>
      <c r="J26" s="425"/>
      <c r="K26" s="431"/>
      <c r="L26" s="427" t="s">
        <v>610</v>
      </c>
      <c r="M26" s="428">
        <f>MAX(D26:D30)</f>
        <v>0</v>
      </c>
      <c r="N26" s="428">
        <f t="shared" ref="N26:S26" si="8">MAX(E26:E30)</f>
        <v>0</v>
      </c>
      <c r="O26" s="428">
        <f t="shared" si="8"/>
        <v>0</v>
      </c>
      <c r="P26" s="428">
        <f t="shared" si="8"/>
        <v>0</v>
      </c>
      <c r="Q26" s="428">
        <f t="shared" si="8"/>
        <v>0</v>
      </c>
      <c r="R26" s="428">
        <f t="shared" si="8"/>
        <v>0</v>
      </c>
      <c r="S26" s="428">
        <f t="shared" si="8"/>
        <v>0</v>
      </c>
      <c r="T26" s="428"/>
    </row>
    <row r="27" spans="1:20" ht="15" customHeight="1">
      <c r="A27" s="431"/>
      <c r="B27" s="429">
        <v>12</v>
      </c>
      <c r="C27" s="436"/>
      <c r="D27" s="425"/>
      <c r="E27" s="425"/>
      <c r="F27" s="425"/>
      <c r="G27" s="425"/>
      <c r="H27" s="425"/>
      <c r="I27" s="425"/>
      <c r="J27" s="425"/>
      <c r="K27" s="431"/>
      <c r="L27" s="432" t="s">
        <v>611</v>
      </c>
      <c r="M27" s="428">
        <f>MIN(D26:D30)</f>
        <v>0</v>
      </c>
      <c r="N27" s="428">
        <f t="shared" ref="N27:S27" si="9">MIN(E26:E30)</f>
        <v>0</v>
      </c>
      <c r="O27" s="428">
        <f t="shared" si="9"/>
        <v>0</v>
      </c>
      <c r="P27" s="428">
        <f t="shared" si="9"/>
        <v>0</v>
      </c>
      <c r="Q27" s="428">
        <f t="shared" si="9"/>
        <v>0</v>
      </c>
      <c r="R27" s="428">
        <f t="shared" si="9"/>
        <v>0</v>
      </c>
      <c r="S27" s="428">
        <f t="shared" si="9"/>
        <v>0</v>
      </c>
      <c r="T27" s="428"/>
    </row>
    <row r="28" spans="1:20" ht="15" customHeight="1">
      <c r="A28" s="431"/>
      <c r="B28" s="429">
        <v>13</v>
      </c>
      <c r="C28" s="436"/>
      <c r="D28" s="425"/>
      <c r="E28" s="425"/>
      <c r="F28" s="425"/>
      <c r="G28" s="425"/>
      <c r="H28" s="425"/>
      <c r="I28" s="425"/>
      <c r="J28" s="425"/>
      <c r="K28" s="431"/>
      <c r="L28" s="432" t="s">
        <v>612</v>
      </c>
      <c r="M28" s="428">
        <f t="shared" ref="M28:S28" si="10">M26-M27</f>
        <v>0</v>
      </c>
      <c r="N28" s="428">
        <f t="shared" si="10"/>
        <v>0</v>
      </c>
      <c r="O28" s="428">
        <f t="shared" si="10"/>
        <v>0</v>
      </c>
      <c r="P28" s="428">
        <f t="shared" si="10"/>
        <v>0</v>
      </c>
      <c r="Q28" s="428">
        <f t="shared" si="10"/>
        <v>0</v>
      </c>
      <c r="R28" s="428">
        <f t="shared" si="10"/>
        <v>0</v>
      </c>
      <c r="S28" s="428">
        <f t="shared" si="10"/>
        <v>0</v>
      </c>
      <c r="T28" s="428"/>
    </row>
    <row r="29" spans="1:20" ht="15" customHeight="1">
      <c r="A29" s="431"/>
      <c r="B29" s="429">
        <v>14</v>
      </c>
      <c r="C29" s="436"/>
      <c r="D29" s="425"/>
      <c r="E29" s="425"/>
      <c r="F29" s="425"/>
      <c r="G29" s="425"/>
      <c r="H29" s="425"/>
      <c r="I29" s="425"/>
      <c r="J29" s="425"/>
      <c r="K29" s="431"/>
      <c r="L29" s="432"/>
      <c r="M29" s="362"/>
      <c r="N29" s="362"/>
      <c r="O29" s="362"/>
      <c r="P29" s="362"/>
      <c r="Q29" s="362"/>
      <c r="R29" s="362"/>
      <c r="S29" s="362"/>
      <c r="T29" s="362"/>
    </row>
    <row r="30" spans="1:20" ht="15" customHeight="1" thickBot="1">
      <c r="A30" s="431"/>
      <c r="B30" s="429">
        <v>15</v>
      </c>
      <c r="C30" s="436"/>
      <c r="D30" s="425"/>
      <c r="E30" s="425"/>
      <c r="F30" s="425"/>
      <c r="G30" s="425"/>
      <c r="H30" s="425"/>
      <c r="I30" s="425"/>
      <c r="J30" s="425"/>
      <c r="K30" s="431"/>
      <c r="L30" s="433" t="s">
        <v>613</v>
      </c>
      <c r="M30" s="434" t="e">
        <f>AVERAGE(D26:D30)</f>
        <v>#DIV/0!</v>
      </c>
      <c r="N30" s="434" t="e">
        <f t="shared" ref="N30:S30" si="11">AVERAGE(E26:E30)</f>
        <v>#DIV/0!</v>
      </c>
      <c r="O30" s="434" t="e">
        <f t="shared" si="11"/>
        <v>#DIV/0!</v>
      </c>
      <c r="P30" s="434" t="e">
        <f t="shared" si="11"/>
        <v>#DIV/0!</v>
      </c>
      <c r="Q30" s="434" t="e">
        <f t="shared" si="11"/>
        <v>#DIV/0!</v>
      </c>
      <c r="R30" s="434" t="e">
        <f t="shared" si="11"/>
        <v>#DIV/0!</v>
      </c>
      <c r="S30" s="434" t="e">
        <f t="shared" si="11"/>
        <v>#DIV/0!</v>
      </c>
      <c r="T30" s="434"/>
    </row>
    <row r="31" spans="1:20" ht="15" customHeight="1">
      <c r="A31" s="431"/>
      <c r="B31" s="429">
        <v>16</v>
      </c>
      <c r="C31" s="436"/>
      <c r="D31" s="425"/>
      <c r="E31" s="425"/>
      <c r="F31" s="425"/>
      <c r="G31" s="425"/>
      <c r="H31" s="425"/>
      <c r="I31" s="425"/>
      <c r="J31" s="425"/>
      <c r="K31" s="431"/>
      <c r="L31" s="427" t="s">
        <v>614</v>
      </c>
      <c r="M31" s="428">
        <f>MAX(D31:D35)</f>
        <v>0</v>
      </c>
      <c r="N31" s="428">
        <f t="shared" ref="N31:S31" si="12">MAX(E31:E35)</f>
        <v>0</v>
      </c>
      <c r="O31" s="428">
        <f t="shared" si="12"/>
        <v>0</v>
      </c>
      <c r="P31" s="428">
        <f t="shared" si="12"/>
        <v>0</v>
      </c>
      <c r="Q31" s="428">
        <f t="shared" si="12"/>
        <v>0</v>
      </c>
      <c r="R31" s="428">
        <f t="shared" si="12"/>
        <v>0</v>
      </c>
      <c r="S31" s="428">
        <f t="shared" si="12"/>
        <v>0</v>
      </c>
      <c r="T31" s="428"/>
    </row>
    <row r="32" spans="1:20" ht="15" customHeight="1">
      <c r="A32" s="431"/>
      <c r="B32" s="429">
        <v>17</v>
      </c>
      <c r="C32" s="436"/>
      <c r="D32" s="425"/>
      <c r="E32" s="425"/>
      <c r="F32" s="425"/>
      <c r="G32" s="425"/>
      <c r="H32" s="425"/>
      <c r="I32" s="425"/>
      <c r="J32" s="425"/>
      <c r="K32" s="431"/>
      <c r="L32" s="432" t="s">
        <v>615</v>
      </c>
      <c r="M32" s="428">
        <f>MIN(D31:D35)</f>
        <v>0</v>
      </c>
      <c r="N32" s="428">
        <f t="shared" ref="N32:S32" si="13">MIN(E31:E35)</f>
        <v>0</v>
      </c>
      <c r="O32" s="428">
        <f t="shared" si="13"/>
        <v>0</v>
      </c>
      <c r="P32" s="428">
        <f t="shared" si="13"/>
        <v>0</v>
      </c>
      <c r="Q32" s="428">
        <f t="shared" si="13"/>
        <v>0</v>
      </c>
      <c r="R32" s="428">
        <f t="shared" si="13"/>
        <v>0</v>
      </c>
      <c r="S32" s="428">
        <f t="shared" si="13"/>
        <v>0</v>
      </c>
      <c r="T32" s="428"/>
    </row>
    <row r="33" spans="1:20" ht="15" customHeight="1">
      <c r="A33" s="431"/>
      <c r="B33" s="429">
        <v>18</v>
      </c>
      <c r="C33" s="436"/>
      <c r="D33" s="425"/>
      <c r="E33" s="425"/>
      <c r="F33" s="425"/>
      <c r="G33" s="425"/>
      <c r="H33" s="425"/>
      <c r="I33" s="425"/>
      <c r="J33" s="425"/>
      <c r="K33" s="431"/>
      <c r="L33" s="432" t="s">
        <v>616</v>
      </c>
      <c r="M33" s="428">
        <f t="shared" ref="M33:S33" si="14">M31-M32</f>
        <v>0</v>
      </c>
      <c r="N33" s="428">
        <f t="shared" si="14"/>
        <v>0</v>
      </c>
      <c r="O33" s="428">
        <f t="shared" si="14"/>
        <v>0</v>
      </c>
      <c r="P33" s="428">
        <f t="shared" si="14"/>
        <v>0</v>
      </c>
      <c r="Q33" s="428">
        <f t="shared" si="14"/>
        <v>0</v>
      </c>
      <c r="R33" s="428">
        <f t="shared" si="14"/>
        <v>0</v>
      </c>
      <c r="S33" s="428">
        <f t="shared" si="14"/>
        <v>0</v>
      </c>
      <c r="T33" s="428"/>
    </row>
    <row r="34" spans="1:20" ht="15" customHeight="1">
      <c r="A34" s="431"/>
      <c r="B34" s="429">
        <v>19</v>
      </c>
      <c r="C34" s="436"/>
      <c r="D34" s="425"/>
      <c r="E34" s="425"/>
      <c r="F34" s="425"/>
      <c r="G34" s="425"/>
      <c r="H34" s="425"/>
      <c r="I34" s="425"/>
      <c r="J34" s="425"/>
      <c r="K34" s="431"/>
      <c r="L34" s="432"/>
      <c r="M34" s="362"/>
      <c r="N34" s="362"/>
      <c r="O34" s="362"/>
      <c r="P34" s="362"/>
      <c r="Q34" s="362"/>
      <c r="R34" s="362"/>
      <c r="S34" s="362"/>
      <c r="T34" s="362"/>
    </row>
    <row r="35" spans="1:20" ht="15" customHeight="1" thickBot="1">
      <c r="A35" s="431"/>
      <c r="B35" s="429">
        <v>20</v>
      </c>
      <c r="C35" s="436"/>
      <c r="D35" s="425"/>
      <c r="E35" s="425"/>
      <c r="F35" s="425"/>
      <c r="G35" s="425"/>
      <c r="H35" s="425"/>
      <c r="I35" s="425"/>
      <c r="J35" s="425"/>
      <c r="K35" s="431"/>
      <c r="L35" s="433" t="s">
        <v>617</v>
      </c>
      <c r="M35" s="434" t="e">
        <f>AVERAGE(D31:D35)</f>
        <v>#DIV/0!</v>
      </c>
      <c r="N35" s="434" t="e">
        <f t="shared" ref="N35:S35" si="15">AVERAGE(E31:E35)</f>
        <v>#DIV/0!</v>
      </c>
      <c r="O35" s="434" t="e">
        <f t="shared" si="15"/>
        <v>#DIV/0!</v>
      </c>
      <c r="P35" s="434" t="e">
        <f t="shared" si="15"/>
        <v>#DIV/0!</v>
      </c>
      <c r="Q35" s="434" t="e">
        <f t="shared" si="15"/>
        <v>#DIV/0!</v>
      </c>
      <c r="R35" s="434" t="e">
        <f t="shared" si="15"/>
        <v>#DIV/0!</v>
      </c>
      <c r="S35" s="434" t="e">
        <f t="shared" si="15"/>
        <v>#DIV/0!</v>
      </c>
      <c r="T35" s="434"/>
    </row>
    <row r="36" spans="1:20" ht="15" customHeight="1">
      <c r="A36" s="431"/>
      <c r="B36" s="429">
        <v>21</v>
      </c>
      <c r="C36" s="436"/>
      <c r="D36" s="425"/>
      <c r="E36" s="425"/>
      <c r="F36" s="425"/>
      <c r="G36" s="425"/>
      <c r="H36" s="425"/>
      <c r="I36" s="425"/>
      <c r="J36" s="425"/>
      <c r="K36" s="431"/>
      <c r="L36" s="427" t="s">
        <v>618</v>
      </c>
      <c r="M36" s="428">
        <f>MAX(D36:D40)</f>
        <v>0</v>
      </c>
      <c r="N36" s="428">
        <f t="shared" ref="N36:S36" si="16">MAX(E36:E40)</f>
        <v>0</v>
      </c>
      <c r="O36" s="428">
        <f t="shared" si="16"/>
        <v>0</v>
      </c>
      <c r="P36" s="428">
        <f t="shared" si="16"/>
        <v>0</v>
      </c>
      <c r="Q36" s="428">
        <f t="shared" si="16"/>
        <v>0</v>
      </c>
      <c r="R36" s="428">
        <f t="shared" si="16"/>
        <v>0</v>
      </c>
      <c r="S36" s="428">
        <f t="shared" si="16"/>
        <v>0</v>
      </c>
      <c r="T36" s="428"/>
    </row>
    <row r="37" spans="1:20" ht="15" customHeight="1">
      <c r="A37" s="431"/>
      <c r="B37" s="429">
        <v>22</v>
      </c>
      <c r="C37" s="436"/>
      <c r="D37" s="425"/>
      <c r="E37" s="425"/>
      <c r="F37" s="425"/>
      <c r="G37" s="425"/>
      <c r="H37" s="425"/>
      <c r="I37" s="425"/>
      <c r="J37" s="425"/>
      <c r="K37" s="431"/>
      <c r="L37" s="432" t="s">
        <v>619</v>
      </c>
      <c r="M37" s="428">
        <f>MIN(D36:D40)</f>
        <v>0</v>
      </c>
      <c r="N37" s="428">
        <f t="shared" ref="N37:S37" si="17">MIN(E36:E40)</f>
        <v>0</v>
      </c>
      <c r="O37" s="428">
        <f t="shared" si="17"/>
        <v>0</v>
      </c>
      <c r="P37" s="428">
        <f t="shared" si="17"/>
        <v>0</v>
      </c>
      <c r="Q37" s="428">
        <f t="shared" si="17"/>
        <v>0</v>
      </c>
      <c r="R37" s="428">
        <f t="shared" si="17"/>
        <v>0</v>
      </c>
      <c r="S37" s="428">
        <f t="shared" si="17"/>
        <v>0</v>
      </c>
      <c r="T37" s="428"/>
    </row>
    <row r="38" spans="1:20" ht="15" customHeight="1">
      <c r="A38" s="431"/>
      <c r="B38" s="429">
        <v>23</v>
      </c>
      <c r="C38" s="436"/>
      <c r="D38" s="425"/>
      <c r="E38" s="425"/>
      <c r="F38" s="425"/>
      <c r="G38" s="425"/>
      <c r="H38" s="425"/>
      <c r="I38" s="425"/>
      <c r="J38" s="425"/>
      <c r="K38" s="431"/>
      <c r="L38" s="432" t="s">
        <v>620</v>
      </c>
      <c r="M38" s="428">
        <f>M36-M37</f>
        <v>0</v>
      </c>
      <c r="N38" s="428">
        <f t="shared" ref="N38:S38" si="18">N36-N37</f>
        <v>0</v>
      </c>
      <c r="O38" s="428">
        <f t="shared" si="18"/>
        <v>0</v>
      </c>
      <c r="P38" s="428">
        <f t="shared" si="18"/>
        <v>0</v>
      </c>
      <c r="Q38" s="428">
        <f t="shared" si="18"/>
        <v>0</v>
      </c>
      <c r="R38" s="428">
        <f t="shared" si="18"/>
        <v>0</v>
      </c>
      <c r="S38" s="428">
        <f t="shared" si="18"/>
        <v>0</v>
      </c>
      <c r="T38" s="428"/>
    </row>
    <row r="39" spans="1:20" ht="15" customHeight="1">
      <c r="A39" s="431"/>
      <c r="B39" s="429">
        <v>24</v>
      </c>
      <c r="C39" s="436"/>
      <c r="D39" s="425"/>
      <c r="E39" s="425"/>
      <c r="F39" s="425"/>
      <c r="G39" s="425"/>
      <c r="H39" s="425"/>
      <c r="I39" s="425"/>
      <c r="J39" s="425"/>
      <c r="K39" s="431"/>
      <c r="L39" s="432"/>
      <c r="M39" s="362"/>
      <c r="N39" s="362"/>
      <c r="O39" s="362"/>
      <c r="P39" s="362"/>
      <c r="Q39" s="362"/>
      <c r="R39" s="362"/>
      <c r="S39" s="362"/>
      <c r="T39" s="362"/>
    </row>
    <row r="40" spans="1:20" ht="15" customHeight="1" thickBot="1">
      <c r="A40" s="431"/>
      <c r="B40" s="429">
        <v>25</v>
      </c>
      <c r="C40" s="436"/>
      <c r="D40" s="425"/>
      <c r="E40" s="425"/>
      <c r="F40" s="425"/>
      <c r="G40" s="425"/>
      <c r="H40" s="425"/>
      <c r="I40" s="425"/>
      <c r="J40" s="425"/>
      <c r="K40" s="431"/>
      <c r="L40" s="433" t="s">
        <v>621</v>
      </c>
      <c r="M40" s="434" t="e">
        <f>AVERAGE(D36:D40)</f>
        <v>#DIV/0!</v>
      </c>
      <c r="N40" s="434" t="e">
        <f t="shared" ref="N40:S40" si="19">AVERAGE(E36:E40)</f>
        <v>#DIV/0!</v>
      </c>
      <c r="O40" s="434" t="e">
        <f t="shared" si="19"/>
        <v>#DIV/0!</v>
      </c>
      <c r="P40" s="434" t="e">
        <f t="shared" si="19"/>
        <v>#DIV/0!</v>
      </c>
      <c r="Q40" s="434" t="e">
        <f t="shared" si="19"/>
        <v>#DIV/0!</v>
      </c>
      <c r="R40" s="434" t="e">
        <f t="shared" si="19"/>
        <v>#DIV/0!</v>
      </c>
      <c r="S40" s="434" t="e">
        <f t="shared" si="19"/>
        <v>#DIV/0!</v>
      </c>
      <c r="T40" s="434"/>
    </row>
    <row r="41" spans="1:20" ht="15" customHeight="1">
      <c r="A41" s="431"/>
      <c r="B41" s="429">
        <v>26</v>
      </c>
      <c r="C41" s="436"/>
      <c r="D41" s="425"/>
      <c r="E41" s="425"/>
      <c r="F41" s="425"/>
      <c r="G41" s="425"/>
      <c r="H41" s="425"/>
      <c r="I41" s="425"/>
      <c r="J41" s="425"/>
      <c r="K41" s="431"/>
      <c r="L41" s="427" t="s">
        <v>622</v>
      </c>
      <c r="M41" s="428">
        <f>MAX(D41:D45)</f>
        <v>0</v>
      </c>
      <c r="N41" s="428">
        <f t="shared" ref="N41:S41" si="20">MAX(E41:E45)</f>
        <v>0</v>
      </c>
      <c r="O41" s="428">
        <f t="shared" si="20"/>
        <v>0</v>
      </c>
      <c r="P41" s="428">
        <f t="shared" si="20"/>
        <v>0</v>
      </c>
      <c r="Q41" s="428">
        <f t="shared" si="20"/>
        <v>0</v>
      </c>
      <c r="R41" s="428">
        <f t="shared" si="20"/>
        <v>0</v>
      </c>
      <c r="S41" s="428">
        <f t="shared" si="20"/>
        <v>0</v>
      </c>
      <c r="T41" s="428"/>
    </row>
    <row r="42" spans="1:20" ht="15" customHeight="1">
      <c r="A42" s="431"/>
      <c r="B42" s="429">
        <v>27</v>
      </c>
      <c r="C42" s="436"/>
      <c r="D42" s="425"/>
      <c r="E42" s="425"/>
      <c r="F42" s="425"/>
      <c r="G42" s="425"/>
      <c r="H42" s="425"/>
      <c r="I42" s="425"/>
      <c r="J42" s="425"/>
      <c r="K42" s="431"/>
      <c r="L42" s="432" t="s">
        <v>623</v>
      </c>
      <c r="M42" s="428">
        <f>MIN(D41:D45)</f>
        <v>0</v>
      </c>
      <c r="N42" s="428">
        <f t="shared" ref="N42:S42" si="21">MIN(E41:E45)</f>
        <v>0</v>
      </c>
      <c r="O42" s="428">
        <f t="shared" si="21"/>
        <v>0</v>
      </c>
      <c r="P42" s="428">
        <f t="shared" si="21"/>
        <v>0</v>
      </c>
      <c r="Q42" s="428">
        <f t="shared" si="21"/>
        <v>0</v>
      </c>
      <c r="R42" s="428">
        <f t="shared" si="21"/>
        <v>0</v>
      </c>
      <c r="S42" s="428">
        <f t="shared" si="21"/>
        <v>0</v>
      </c>
      <c r="T42" s="428"/>
    </row>
    <row r="43" spans="1:20" ht="15" customHeight="1">
      <c r="A43" s="431"/>
      <c r="B43" s="429">
        <v>28</v>
      </c>
      <c r="C43" s="437"/>
      <c r="D43" s="425"/>
      <c r="E43" s="425"/>
      <c r="F43" s="425"/>
      <c r="G43" s="425"/>
      <c r="H43" s="425"/>
      <c r="I43" s="425"/>
      <c r="J43" s="425"/>
      <c r="K43" s="431"/>
      <c r="L43" s="432" t="s">
        <v>624</v>
      </c>
      <c r="M43" s="428">
        <f t="shared" ref="M43:S43" si="22">M41-M42</f>
        <v>0</v>
      </c>
      <c r="N43" s="428">
        <f t="shared" si="22"/>
        <v>0</v>
      </c>
      <c r="O43" s="428">
        <f t="shared" si="22"/>
        <v>0</v>
      </c>
      <c r="P43" s="428">
        <f t="shared" si="22"/>
        <v>0</v>
      </c>
      <c r="Q43" s="428">
        <f t="shared" si="22"/>
        <v>0</v>
      </c>
      <c r="R43" s="428">
        <f t="shared" si="22"/>
        <v>0</v>
      </c>
      <c r="S43" s="428">
        <f t="shared" si="22"/>
        <v>0</v>
      </c>
      <c r="T43" s="428"/>
    </row>
    <row r="44" spans="1:20" ht="15" customHeight="1">
      <c r="A44" s="431"/>
      <c r="B44" s="429">
        <v>29</v>
      </c>
      <c r="C44" s="436"/>
      <c r="D44" s="425"/>
      <c r="E44" s="425"/>
      <c r="F44" s="425"/>
      <c r="G44" s="425"/>
      <c r="H44" s="425"/>
      <c r="I44" s="425"/>
      <c r="J44" s="425"/>
      <c r="K44" s="431"/>
      <c r="L44" s="432"/>
      <c r="M44" s="362"/>
      <c r="N44" s="362"/>
      <c r="O44" s="362"/>
      <c r="P44" s="362"/>
      <c r="Q44" s="362"/>
      <c r="R44" s="362"/>
      <c r="S44" s="362"/>
      <c r="T44" s="362"/>
    </row>
    <row r="45" spans="1:20" ht="15" customHeight="1" thickBot="1">
      <c r="A45" s="431"/>
      <c r="B45" s="438">
        <v>30</v>
      </c>
      <c r="C45" s="439"/>
      <c r="D45" s="425"/>
      <c r="E45" s="425"/>
      <c r="F45" s="425"/>
      <c r="G45" s="425"/>
      <c r="H45" s="425"/>
      <c r="I45" s="425"/>
      <c r="J45" s="425"/>
      <c r="K45" s="431"/>
      <c r="L45" s="433" t="s">
        <v>625</v>
      </c>
      <c r="M45" s="434" t="e">
        <f>AVERAGE(D41:D45)</f>
        <v>#DIV/0!</v>
      </c>
      <c r="N45" s="434" t="e">
        <f t="shared" ref="N45:S45" si="23">AVERAGE(E41:E45)</f>
        <v>#DIV/0!</v>
      </c>
      <c r="O45" s="434" t="e">
        <f t="shared" si="23"/>
        <v>#DIV/0!</v>
      </c>
      <c r="P45" s="434" t="e">
        <f t="shared" si="23"/>
        <v>#DIV/0!</v>
      </c>
      <c r="Q45" s="434" t="e">
        <f t="shared" si="23"/>
        <v>#DIV/0!</v>
      </c>
      <c r="R45" s="434" t="e">
        <f t="shared" si="23"/>
        <v>#DIV/0!</v>
      </c>
      <c r="S45" s="434" t="e">
        <f t="shared" si="23"/>
        <v>#DIV/0!</v>
      </c>
      <c r="T45" s="434"/>
    </row>
    <row r="46" spans="1:20" ht="15" customHeight="1" thickTop="1">
      <c r="A46" s="431"/>
      <c r="B46" s="1190" t="s">
        <v>626</v>
      </c>
      <c r="C46" s="1191"/>
      <c r="D46" s="440" t="e">
        <f t="shared" ref="D46:J46" si="24">AVERAGE(D16:D45)</f>
        <v>#DIV/0!</v>
      </c>
      <c r="E46" s="440" t="e">
        <f t="shared" si="24"/>
        <v>#DIV/0!</v>
      </c>
      <c r="F46" s="440" t="e">
        <f t="shared" si="24"/>
        <v>#DIV/0!</v>
      </c>
      <c r="G46" s="440" t="e">
        <f t="shared" si="24"/>
        <v>#DIV/0!</v>
      </c>
      <c r="H46" s="440" t="e">
        <f t="shared" si="24"/>
        <v>#DIV/0!</v>
      </c>
      <c r="I46" s="440" t="e">
        <f t="shared" si="24"/>
        <v>#DIV/0!</v>
      </c>
      <c r="J46" s="440" t="e">
        <f t="shared" si="24"/>
        <v>#DIV/0!</v>
      </c>
      <c r="K46" s="440"/>
      <c r="L46" s="441" t="s">
        <v>627</v>
      </c>
      <c r="M46" s="428" t="e">
        <f>AVERAGE(M45,M40,M35,M30,M25,M20)</f>
        <v>#DIV/0!</v>
      </c>
      <c r="N46" s="428" t="e">
        <f t="shared" ref="N46:S46" si="25">AVERAGE(N45,N40,N35,N30,N25,N20)</f>
        <v>#DIV/0!</v>
      </c>
      <c r="O46" s="428" t="e">
        <f t="shared" si="25"/>
        <v>#DIV/0!</v>
      </c>
      <c r="P46" s="428" t="e">
        <f t="shared" si="25"/>
        <v>#DIV/0!</v>
      </c>
      <c r="Q46" s="428" t="e">
        <f t="shared" si="25"/>
        <v>#DIV/0!</v>
      </c>
      <c r="R46" s="428" t="e">
        <f t="shared" si="25"/>
        <v>#DIV/0!</v>
      </c>
      <c r="S46" s="428" t="e">
        <f t="shared" si="25"/>
        <v>#DIV/0!</v>
      </c>
      <c r="T46" s="428"/>
    </row>
    <row r="47" spans="1:20">
      <c r="A47" s="362"/>
      <c r="B47" s="1190" t="s">
        <v>628</v>
      </c>
      <c r="C47" s="1191"/>
      <c r="D47" s="442" t="e">
        <f>STDEVP(D16:D45)</f>
        <v>#DIV/0!</v>
      </c>
      <c r="E47" s="442" t="e">
        <f t="shared" ref="E47:J47" si="26">STDEVP(E16:E45)</f>
        <v>#DIV/0!</v>
      </c>
      <c r="F47" s="442" t="e">
        <f t="shared" si="26"/>
        <v>#DIV/0!</v>
      </c>
      <c r="G47" s="442" t="e">
        <f t="shared" si="26"/>
        <v>#DIV/0!</v>
      </c>
      <c r="H47" s="442" t="e">
        <f t="shared" si="26"/>
        <v>#DIV/0!</v>
      </c>
      <c r="I47" s="442" t="e">
        <f t="shared" si="26"/>
        <v>#DIV/0!</v>
      </c>
      <c r="J47" s="442" t="e">
        <f t="shared" si="26"/>
        <v>#DIV/0!</v>
      </c>
      <c r="K47" s="442"/>
      <c r="L47" s="441" t="s">
        <v>629</v>
      </c>
      <c r="M47" s="362" t="e">
        <f t="shared" ref="M47:S47" si="27">STDEV(M45,M40,M35,M30,M25,M20)</f>
        <v>#DIV/0!</v>
      </c>
      <c r="N47" s="362" t="e">
        <f t="shared" si="27"/>
        <v>#DIV/0!</v>
      </c>
      <c r="O47" s="362" t="e">
        <f t="shared" si="27"/>
        <v>#DIV/0!</v>
      </c>
      <c r="P47" s="362" t="e">
        <f t="shared" si="27"/>
        <v>#DIV/0!</v>
      </c>
      <c r="Q47" s="362" t="e">
        <f t="shared" si="27"/>
        <v>#DIV/0!</v>
      </c>
      <c r="R47" s="362" t="e">
        <f t="shared" si="27"/>
        <v>#DIV/0!</v>
      </c>
      <c r="S47" s="362" t="e">
        <f t="shared" si="27"/>
        <v>#DIV/0!</v>
      </c>
      <c r="T47" s="362"/>
    </row>
    <row r="48" spans="1:20">
      <c r="A48" s="362"/>
      <c r="B48" s="1190" t="s">
        <v>348</v>
      </c>
      <c r="C48" s="1191"/>
      <c r="D48" s="442">
        <f>D60-D61</f>
        <v>0</v>
      </c>
      <c r="E48" s="442">
        <f t="shared" ref="E48:J48" si="28">E60-E61</f>
        <v>0</v>
      </c>
      <c r="F48" s="442">
        <f t="shared" si="28"/>
        <v>0</v>
      </c>
      <c r="G48" s="442">
        <f t="shared" si="28"/>
        <v>0</v>
      </c>
      <c r="H48" s="442">
        <f t="shared" si="28"/>
        <v>0</v>
      </c>
      <c r="I48" s="442">
        <f t="shared" si="28"/>
        <v>0</v>
      </c>
      <c r="J48" s="442">
        <f t="shared" si="28"/>
        <v>0</v>
      </c>
      <c r="K48" s="442"/>
      <c r="L48" s="441" t="s">
        <v>630</v>
      </c>
      <c r="M48" s="428">
        <f>AVERAGE(M43,M38,M33,M28,M23,M18)</f>
        <v>0</v>
      </c>
      <c r="N48" s="428">
        <f t="shared" ref="N48:S48" si="29">AVERAGE(N43,N38,N33,N28,N23,N18)</f>
        <v>0</v>
      </c>
      <c r="O48" s="428">
        <f t="shared" si="29"/>
        <v>0</v>
      </c>
      <c r="P48" s="428">
        <f t="shared" si="29"/>
        <v>0</v>
      </c>
      <c r="Q48" s="428">
        <f t="shared" si="29"/>
        <v>0</v>
      </c>
      <c r="R48" s="428">
        <f t="shared" si="29"/>
        <v>0</v>
      </c>
      <c r="S48" s="428">
        <f t="shared" si="29"/>
        <v>0</v>
      </c>
      <c r="T48" s="428"/>
    </row>
    <row r="49" spans="1:20">
      <c r="A49" s="362"/>
      <c r="B49" s="1188" t="s">
        <v>631</v>
      </c>
      <c r="C49" s="1189"/>
      <c r="D49" s="443" t="e">
        <f>(D$12-D$13)/(6*D47)</f>
        <v>#DIV/0!</v>
      </c>
      <c r="E49" s="443" t="e">
        <f t="shared" ref="E49:J49" si="30">(E$12-E$13)/(6*E47)</f>
        <v>#DIV/0!</v>
      </c>
      <c r="F49" s="443" t="e">
        <f t="shared" si="30"/>
        <v>#DIV/0!</v>
      </c>
      <c r="G49" s="443" t="e">
        <f t="shared" si="30"/>
        <v>#DIV/0!</v>
      </c>
      <c r="H49" s="443" t="e">
        <f t="shared" si="30"/>
        <v>#DIV/0!</v>
      </c>
      <c r="I49" s="443" t="e">
        <f t="shared" si="30"/>
        <v>#DIV/0!</v>
      </c>
      <c r="J49" s="443" t="e">
        <f t="shared" si="30"/>
        <v>#DIV/0!</v>
      </c>
      <c r="K49" s="442"/>
      <c r="L49" s="444" t="s">
        <v>632</v>
      </c>
      <c r="M49" s="362" t="e">
        <f>M46+(M48*0.58)</f>
        <v>#DIV/0!</v>
      </c>
      <c r="N49" s="362" t="e">
        <f t="shared" ref="N49:S49" si="31">N46+(N48*0.58)</f>
        <v>#DIV/0!</v>
      </c>
      <c r="O49" s="362" t="e">
        <f t="shared" si="31"/>
        <v>#DIV/0!</v>
      </c>
      <c r="P49" s="362" t="e">
        <f t="shared" si="31"/>
        <v>#DIV/0!</v>
      </c>
      <c r="Q49" s="362" t="e">
        <f t="shared" si="31"/>
        <v>#DIV/0!</v>
      </c>
      <c r="R49" s="362" t="e">
        <f t="shared" si="31"/>
        <v>#DIV/0!</v>
      </c>
      <c r="S49" s="362" t="e">
        <f t="shared" si="31"/>
        <v>#DIV/0!</v>
      </c>
      <c r="T49" s="362"/>
    </row>
    <row r="50" spans="1:20">
      <c r="A50" s="362"/>
      <c r="B50" s="1188" t="s">
        <v>633</v>
      </c>
      <c r="C50" s="1189"/>
      <c r="D50" s="443" t="e">
        <f>MIN(D51:D52)</f>
        <v>#DIV/0!</v>
      </c>
      <c r="E50" s="443" t="e">
        <f t="shared" ref="E50:J50" si="32">MIN(E51:E52)</f>
        <v>#DIV/0!</v>
      </c>
      <c r="F50" s="443" t="e">
        <f t="shared" si="32"/>
        <v>#DIV/0!</v>
      </c>
      <c r="G50" s="443" t="e">
        <f t="shared" si="32"/>
        <v>#DIV/0!</v>
      </c>
      <c r="H50" s="443" t="e">
        <f t="shared" si="32"/>
        <v>#DIV/0!</v>
      </c>
      <c r="I50" s="443" t="e">
        <f t="shared" si="32"/>
        <v>#DIV/0!</v>
      </c>
      <c r="J50" s="443" t="e">
        <f t="shared" si="32"/>
        <v>#DIV/0!</v>
      </c>
      <c r="K50" s="442"/>
      <c r="L50" s="444" t="s">
        <v>634</v>
      </c>
      <c r="M50" s="362" t="e">
        <f t="shared" ref="M50:S50" si="33">M46-(M48*0.58)</f>
        <v>#DIV/0!</v>
      </c>
      <c r="N50" s="362" t="e">
        <f t="shared" si="33"/>
        <v>#DIV/0!</v>
      </c>
      <c r="O50" s="362" t="e">
        <f t="shared" si="33"/>
        <v>#DIV/0!</v>
      </c>
      <c r="P50" s="362" t="e">
        <f t="shared" si="33"/>
        <v>#DIV/0!</v>
      </c>
      <c r="Q50" s="362" t="e">
        <f t="shared" si="33"/>
        <v>#DIV/0!</v>
      </c>
      <c r="R50" s="362" t="e">
        <f t="shared" si="33"/>
        <v>#DIV/0!</v>
      </c>
      <c r="S50" s="362" t="e">
        <f t="shared" si="33"/>
        <v>#DIV/0!</v>
      </c>
      <c r="T50" s="362"/>
    </row>
    <row r="51" spans="1:20">
      <c r="B51" s="1190" t="s">
        <v>635</v>
      </c>
      <c r="C51" s="1191"/>
      <c r="D51" s="442" t="e">
        <f>(D$46-D$13)/(3*D$47)</f>
        <v>#DIV/0!</v>
      </c>
      <c r="E51" s="442" t="e">
        <f t="shared" ref="E51:J51" si="34">(E$46-E$13)/(3*E$47)</f>
        <v>#DIV/0!</v>
      </c>
      <c r="F51" s="442" t="e">
        <f t="shared" si="34"/>
        <v>#DIV/0!</v>
      </c>
      <c r="G51" s="442" t="e">
        <f t="shared" si="34"/>
        <v>#DIV/0!</v>
      </c>
      <c r="H51" s="442" t="e">
        <f t="shared" si="34"/>
        <v>#DIV/0!</v>
      </c>
      <c r="I51" s="442" t="e">
        <f t="shared" si="34"/>
        <v>#DIV/0!</v>
      </c>
      <c r="J51" s="442" t="e">
        <f t="shared" si="34"/>
        <v>#DIV/0!</v>
      </c>
      <c r="K51" s="442"/>
      <c r="L51" s="444" t="s">
        <v>636</v>
      </c>
      <c r="M51" s="362">
        <f t="shared" ref="M51:S51" si="35">M48*2.28</f>
        <v>0</v>
      </c>
      <c r="N51" s="362">
        <f t="shared" si="35"/>
        <v>0</v>
      </c>
      <c r="O51" s="362">
        <f t="shared" si="35"/>
        <v>0</v>
      </c>
      <c r="P51" s="362">
        <f t="shared" si="35"/>
        <v>0</v>
      </c>
      <c r="Q51" s="362">
        <f t="shared" si="35"/>
        <v>0</v>
      </c>
      <c r="R51" s="362">
        <f t="shared" si="35"/>
        <v>0</v>
      </c>
      <c r="S51" s="362">
        <f t="shared" si="35"/>
        <v>0</v>
      </c>
      <c r="T51" s="362"/>
    </row>
    <row r="52" spans="1:20">
      <c r="A52" s="362"/>
      <c r="B52" s="1190" t="s">
        <v>637</v>
      </c>
      <c r="C52" s="1191"/>
      <c r="D52" s="442" t="e">
        <f>(D$12-D$46)/(3*D$47)</f>
        <v>#DIV/0!</v>
      </c>
      <c r="E52" s="442" t="e">
        <f t="shared" ref="E52:J52" si="36">(E$12-E$46)/(3*E$47)</f>
        <v>#DIV/0!</v>
      </c>
      <c r="F52" s="442" t="e">
        <f t="shared" si="36"/>
        <v>#DIV/0!</v>
      </c>
      <c r="G52" s="442" t="e">
        <f t="shared" si="36"/>
        <v>#DIV/0!</v>
      </c>
      <c r="H52" s="442" t="e">
        <f t="shared" si="36"/>
        <v>#DIV/0!</v>
      </c>
      <c r="I52" s="442" t="e">
        <f t="shared" si="36"/>
        <v>#DIV/0!</v>
      </c>
      <c r="J52" s="442" t="e">
        <f t="shared" si="36"/>
        <v>#DIV/0!</v>
      </c>
      <c r="K52" s="443"/>
      <c r="L52" s="444" t="s">
        <v>638</v>
      </c>
      <c r="M52" s="362">
        <f t="shared" ref="M52:S52" si="37">M48/2.33</f>
        <v>0</v>
      </c>
      <c r="N52" s="362">
        <f t="shared" si="37"/>
        <v>0</v>
      </c>
      <c r="O52" s="362">
        <f t="shared" si="37"/>
        <v>0</v>
      </c>
      <c r="P52" s="362">
        <f t="shared" si="37"/>
        <v>0</v>
      </c>
      <c r="Q52" s="362">
        <f t="shared" si="37"/>
        <v>0</v>
      </c>
      <c r="R52" s="362">
        <f t="shared" si="37"/>
        <v>0</v>
      </c>
      <c r="S52" s="362">
        <f t="shared" si="37"/>
        <v>0</v>
      </c>
      <c r="T52" s="362"/>
    </row>
    <row r="53" spans="1:20">
      <c r="A53" s="362"/>
      <c r="B53" s="1190" t="s">
        <v>639</v>
      </c>
      <c r="C53" s="1191"/>
      <c r="D53" s="442" t="e">
        <f t="shared" ref="D53:J53" si="38">STDEV(D16:D45)</f>
        <v>#DIV/0!</v>
      </c>
      <c r="E53" s="442" t="e">
        <f t="shared" si="38"/>
        <v>#DIV/0!</v>
      </c>
      <c r="F53" s="442" t="e">
        <f t="shared" si="38"/>
        <v>#DIV/0!</v>
      </c>
      <c r="G53" s="442" t="e">
        <f t="shared" si="38"/>
        <v>#DIV/0!</v>
      </c>
      <c r="H53" s="442" t="e">
        <f t="shared" si="38"/>
        <v>#DIV/0!</v>
      </c>
      <c r="I53" s="442" t="e">
        <f t="shared" si="38"/>
        <v>#DIV/0!</v>
      </c>
      <c r="J53" s="442" t="e">
        <f t="shared" si="38"/>
        <v>#DIV/0!</v>
      </c>
      <c r="K53" s="442"/>
      <c r="L53" s="444" t="s">
        <v>640</v>
      </c>
      <c r="M53" s="362" t="e">
        <f>(D12-M46)/M52</f>
        <v>#DIV/0!</v>
      </c>
      <c r="N53" s="362" t="e">
        <f t="shared" ref="N53:S53" si="39">(E12-N46)/N52</f>
        <v>#DIV/0!</v>
      </c>
      <c r="O53" s="362" t="e">
        <f t="shared" si="39"/>
        <v>#DIV/0!</v>
      </c>
      <c r="P53" s="362" t="e">
        <f t="shared" si="39"/>
        <v>#DIV/0!</v>
      </c>
      <c r="Q53" s="362" t="e">
        <f t="shared" si="39"/>
        <v>#DIV/0!</v>
      </c>
      <c r="R53" s="362" t="e">
        <f t="shared" si="39"/>
        <v>#DIV/0!</v>
      </c>
      <c r="S53" s="362" t="e">
        <f t="shared" si="39"/>
        <v>#DIV/0!</v>
      </c>
      <c r="T53" s="362"/>
    </row>
    <row r="54" spans="1:20">
      <c r="A54" s="362"/>
      <c r="B54" s="1188" t="s">
        <v>641</v>
      </c>
      <c r="C54" s="1189"/>
      <c r="D54" s="443" t="e">
        <f>(D$12-D$13)/(6*D53)</f>
        <v>#DIV/0!</v>
      </c>
      <c r="E54" s="443" t="e">
        <f t="shared" ref="E54:J54" si="40">(E$12-E$13)/(6*E53)</f>
        <v>#DIV/0!</v>
      </c>
      <c r="F54" s="443" t="e">
        <f t="shared" si="40"/>
        <v>#DIV/0!</v>
      </c>
      <c r="G54" s="443" t="e">
        <f t="shared" si="40"/>
        <v>#DIV/0!</v>
      </c>
      <c r="H54" s="443" t="e">
        <f t="shared" si="40"/>
        <v>#DIV/0!</v>
      </c>
      <c r="I54" s="443" t="e">
        <f t="shared" si="40"/>
        <v>#DIV/0!</v>
      </c>
      <c r="J54" s="443" t="e">
        <f t="shared" si="40"/>
        <v>#DIV/0!</v>
      </c>
      <c r="K54" s="443"/>
      <c r="L54" s="444" t="s">
        <v>642</v>
      </c>
      <c r="M54" s="362" t="e">
        <f>(M46-D13)/M52</f>
        <v>#DIV/0!</v>
      </c>
      <c r="N54" s="362" t="e">
        <f t="shared" ref="N54:S54" si="41">(N46-E13)/N52</f>
        <v>#DIV/0!</v>
      </c>
      <c r="O54" s="362" t="e">
        <f t="shared" si="41"/>
        <v>#DIV/0!</v>
      </c>
      <c r="P54" s="362" t="e">
        <f t="shared" si="41"/>
        <v>#DIV/0!</v>
      </c>
      <c r="Q54" s="362" t="e">
        <f t="shared" si="41"/>
        <v>#DIV/0!</v>
      </c>
      <c r="R54" s="362" t="e">
        <f t="shared" si="41"/>
        <v>#DIV/0!</v>
      </c>
      <c r="S54" s="362" t="e">
        <f t="shared" si="41"/>
        <v>#DIV/0!</v>
      </c>
      <c r="T54" s="362"/>
    </row>
    <row r="55" spans="1:20">
      <c r="A55" s="362"/>
      <c r="B55" s="1188" t="s">
        <v>643</v>
      </c>
      <c r="C55" s="1189"/>
      <c r="D55" s="443" t="e">
        <f>MIN(D56:D57)</f>
        <v>#DIV/0!</v>
      </c>
      <c r="E55" s="443" t="e">
        <f t="shared" ref="E55:J55" si="42">MIN(E56:E57)</f>
        <v>#DIV/0!</v>
      </c>
      <c r="F55" s="443" t="e">
        <f t="shared" si="42"/>
        <v>#DIV/0!</v>
      </c>
      <c r="G55" s="443" t="e">
        <f t="shared" si="42"/>
        <v>#DIV/0!</v>
      </c>
      <c r="H55" s="443" t="e">
        <f t="shared" si="42"/>
        <v>#DIV/0!</v>
      </c>
      <c r="I55" s="443" t="e">
        <f t="shared" si="42"/>
        <v>#DIV/0!</v>
      </c>
      <c r="J55" s="443" t="e">
        <f t="shared" si="42"/>
        <v>#DIV/0!</v>
      </c>
      <c r="K55" s="442"/>
      <c r="L55" s="444" t="s">
        <v>644</v>
      </c>
      <c r="M55" t="e">
        <f t="shared" ref="M55:S55" si="43">MIN(M53:M54)</f>
        <v>#DIV/0!</v>
      </c>
      <c r="N55" t="e">
        <f t="shared" si="43"/>
        <v>#DIV/0!</v>
      </c>
      <c r="O55" t="e">
        <f t="shared" si="43"/>
        <v>#DIV/0!</v>
      </c>
      <c r="P55" t="e">
        <f t="shared" si="43"/>
        <v>#DIV/0!</v>
      </c>
      <c r="Q55" t="e">
        <f t="shared" si="43"/>
        <v>#DIV/0!</v>
      </c>
      <c r="R55" t="e">
        <f t="shared" si="43"/>
        <v>#DIV/0!</v>
      </c>
      <c r="S55" t="e">
        <f t="shared" si="43"/>
        <v>#DIV/0!</v>
      </c>
    </row>
    <row r="56" spans="1:20">
      <c r="A56" s="362"/>
      <c r="B56" s="1190" t="s">
        <v>645</v>
      </c>
      <c r="C56" s="1191"/>
      <c r="D56" s="442" t="e">
        <f t="shared" ref="D56:J56" si="44">(D$46-D$13)/((6/2)*D$53)</f>
        <v>#DIV/0!</v>
      </c>
      <c r="E56" s="442" t="e">
        <f t="shared" si="44"/>
        <v>#DIV/0!</v>
      </c>
      <c r="F56" s="442" t="e">
        <f t="shared" si="44"/>
        <v>#DIV/0!</v>
      </c>
      <c r="G56" s="442" t="e">
        <f t="shared" si="44"/>
        <v>#DIV/0!</v>
      </c>
      <c r="H56" s="442" t="e">
        <f t="shared" si="44"/>
        <v>#DIV/0!</v>
      </c>
      <c r="I56" s="442" t="e">
        <f t="shared" si="44"/>
        <v>#DIV/0!</v>
      </c>
      <c r="J56" s="442" t="e">
        <f t="shared" si="44"/>
        <v>#DIV/0!</v>
      </c>
      <c r="K56" s="442"/>
      <c r="L56" s="444" t="s">
        <v>646</v>
      </c>
      <c r="M56" s="362" t="e">
        <f>(D12-M46)/#REF!</f>
        <v>#DIV/0!</v>
      </c>
      <c r="N56" s="362" t="e">
        <f>(E12-N46)/#REF!</f>
        <v>#DIV/0!</v>
      </c>
      <c r="O56" s="362" t="e">
        <f>(F12-O46)/#REF!</f>
        <v>#DIV/0!</v>
      </c>
      <c r="P56" s="362" t="e">
        <f>(G12-P46)/#REF!</f>
        <v>#DIV/0!</v>
      </c>
      <c r="Q56" s="362" t="e">
        <f>(H12-Q46)/#REF!</f>
        <v>#DIV/0!</v>
      </c>
      <c r="R56" s="362" t="e">
        <f>(I12-R46)/#REF!</f>
        <v>#DIV/0!</v>
      </c>
      <c r="S56" s="362" t="e">
        <f>(J12-S46)/#REF!</f>
        <v>#DIV/0!</v>
      </c>
      <c r="T56" s="362"/>
    </row>
    <row r="57" spans="1:20">
      <c r="A57" s="362"/>
      <c r="B57" s="1190" t="s">
        <v>647</v>
      </c>
      <c r="C57" s="1191"/>
      <c r="D57" s="442" t="e">
        <f t="shared" ref="D57:J57" si="45">(D$12-D$46)/((6/2)*D$53)</f>
        <v>#DIV/0!</v>
      </c>
      <c r="E57" s="442" t="e">
        <f t="shared" si="45"/>
        <v>#DIV/0!</v>
      </c>
      <c r="F57" s="442" t="e">
        <f t="shared" si="45"/>
        <v>#DIV/0!</v>
      </c>
      <c r="G57" s="442" t="e">
        <f t="shared" si="45"/>
        <v>#DIV/0!</v>
      </c>
      <c r="H57" s="442" t="e">
        <f t="shared" si="45"/>
        <v>#DIV/0!</v>
      </c>
      <c r="I57" s="442" t="e">
        <f t="shared" si="45"/>
        <v>#DIV/0!</v>
      </c>
      <c r="J57" s="442" t="e">
        <f t="shared" si="45"/>
        <v>#DIV/0!</v>
      </c>
      <c r="K57" s="442"/>
      <c r="L57" s="445" t="s">
        <v>648</v>
      </c>
      <c r="M57" s="362" t="e">
        <f>(M46-D13)/#REF!</f>
        <v>#DIV/0!</v>
      </c>
      <c r="N57" s="362" t="e">
        <f>(N46-E13)/#REF!</f>
        <v>#DIV/0!</v>
      </c>
      <c r="O57" s="362" t="e">
        <f>(O46-F13)/#REF!</f>
        <v>#DIV/0!</v>
      </c>
      <c r="P57" s="362" t="e">
        <f>(P46-G13)/#REF!</f>
        <v>#DIV/0!</v>
      </c>
      <c r="Q57" s="362" t="e">
        <f>(Q46-H13)/#REF!</f>
        <v>#DIV/0!</v>
      </c>
      <c r="R57" s="362" t="e">
        <f>(R46-I13)/#REF!</f>
        <v>#DIV/0!</v>
      </c>
      <c r="S57" s="362" t="e">
        <f>(S46-J13)/#REF!</f>
        <v>#DIV/0!</v>
      </c>
      <c r="T57" s="362"/>
    </row>
    <row r="58" spans="1:20">
      <c r="A58" s="362"/>
      <c r="B58" s="1192" t="s">
        <v>649</v>
      </c>
      <c r="C58" s="1193"/>
      <c r="D58" s="442" t="e">
        <f t="shared" ref="D58:J58" si="46">D46+(3*D47)</f>
        <v>#DIV/0!</v>
      </c>
      <c r="E58" s="442" t="e">
        <f t="shared" si="46"/>
        <v>#DIV/0!</v>
      </c>
      <c r="F58" s="442" t="e">
        <f t="shared" si="46"/>
        <v>#DIV/0!</v>
      </c>
      <c r="G58" s="442" t="e">
        <f t="shared" si="46"/>
        <v>#DIV/0!</v>
      </c>
      <c r="H58" s="442" t="e">
        <f t="shared" si="46"/>
        <v>#DIV/0!</v>
      </c>
      <c r="I58" s="442" t="e">
        <f t="shared" si="46"/>
        <v>#DIV/0!</v>
      </c>
      <c r="J58" s="442" t="e">
        <f t="shared" si="46"/>
        <v>#DIV/0!</v>
      </c>
      <c r="K58" s="442"/>
      <c r="L58" s="446" t="s">
        <v>650</v>
      </c>
      <c r="M58" s="362" t="e">
        <f t="shared" ref="M58:S58" si="47">MIN(M56:M57)</f>
        <v>#DIV/0!</v>
      </c>
      <c r="N58" s="362" t="e">
        <f t="shared" si="47"/>
        <v>#DIV/0!</v>
      </c>
      <c r="O58" s="362" t="e">
        <f t="shared" si="47"/>
        <v>#DIV/0!</v>
      </c>
      <c r="P58" s="362" t="e">
        <f t="shared" si="47"/>
        <v>#DIV/0!</v>
      </c>
      <c r="Q58" s="362" t="e">
        <f t="shared" si="47"/>
        <v>#DIV/0!</v>
      </c>
      <c r="R58" s="362" t="e">
        <f t="shared" si="47"/>
        <v>#DIV/0!</v>
      </c>
      <c r="S58" s="362" t="e">
        <f t="shared" si="47"/>
        <v>#DIV/0!</v>
      </c>
      <c r="T58" s="362"/>
    </row>
    <row r="59" spans="1:20">
      <c r="A59" s="362"/>
      <c r="B59" s="1192" t="s">
        <v>651</v>
      </c>
      <c r="C59" s="1193"/>
      <c r="D59" s="442" t="e">
        <f t="shared" ref="D59:J59" si="48">D46-(3*D47)</f>
        <v>#DIV/0!</v>
      </c>
      <c r="E59" s="442" t="e">
        <f t="shared" si="48"/>
        <v>#DIV/0!</v>
      </c>
      <c r="F59" s="442" t="e">
        <f t="shared" si="48"/>
        <v>#DIV/0!</v>
      </c>
      <c r="G59" s="442" t="e">
        <f t="shared" si="48"/>
        <v>#DIV/0!</v>
      </c>
      <c r="H59" s="442" t="e">
        <f t="shared" si="48"/>
        <v>#DIV/0!</v>
      </c>
      <c r="I59" s="442" t="e">
        <f t="shared" si="48"/>
        <v>#DIV/0!</v>
      </c>
      <c r="J59" s="442" t="e">
        <f t="shared" si="48"/>
        <v>#DIV/0!</v>
      </c>
      <c r="K59" s="447"/>
    </row>
    <row r="60" spans="1:20">
      <c r="A60" s="362"/>
      <c r="B60" s="1190" t="s">
        <v>652</v>
      </c>
      <c r="C60" s="1191"/>
      <c r="D60" s="447">
        <f t="shared" ref="D60:J60" si="49">MAX(D16:D45)</f>
        <v>0</v>
      </c>
      <c r="E60" s="447">
        <f t="shared" si="49"/>
        <v>0</v>
      </c>
      <c r="F60" s="447">
        <f t="shared" si="49"/>
        <v>0</v>
      </c>
      <c r="G60" s="447">
        <f t="shared" si="49"/>
        <v>0</v>
      </c>
      <c r="H60" s="447">
        <f t="shared" si="49"/>
        <v>0</v>
      </c>
      <c r="I60" s="447">
        <f t="shared" si="49"/>
        <v>0</v>
      </c>
      <c r="J60" s="447">
        <f t="shared" si="49"/>
        <v>0</v>
      </c>
      <c r="K60" s="447"/>
    </row>
    <row r="61" spans="1:20" ht="15.75" thickBot="1">
      <c r="A61" s="362"/>
      <c r="B61" s="1186" t="s">
        <v>653</v>
      </c>
      <c r="C61" s="1187"/>
      <c r="D61" s="448">
        <f t="shared" ref="D61:J61" si="50">MIN(D16:D45)</f>
        <v>0</v>
      </c>
      <c r="E61" s="448">
        <f t="shared" si="50"/>
        <v>0</v>
      </c>
      <c r="F61" s="448">
        <f t="shared" si="50"/>
        <v>0</v>
      </c>
      <c r="G61" s="448">
        <f t="shared" si="50"/>
        <v>0</v>
      </c>
      <c r="H61" s="448">
        <f t="shared" si="50"/>
        <v>0</v>
      </c>
      <c r="I61" s="448">
        <f t="shared" si="50"/>
        <v>0</v>
      </c>
      <c r="J61" s="448">
        <f t="shared" si="50"/>
        <v>0</v>
      </c>
      <c r="K61" s="448"/>
      <c r="L61" s="445"/>
      <c r="M61" s="362"/>
      <c r="N61" s="362"/>
      <c r="O61" s="362"/>
      <c r="P61" s="362"/>
      <c r="Q61" s="362"/>
      <c r="R61" s="362"/>
      <c r="S61" s="362"/>
      <c r="T61" s="362"/>
    </row>
    <row r="62" spans="1:20">
      <c r="A62" s="449" t="s">
        <v>654</v>
      </c>
      <c r="B62" s="450" t="s">
        <v>655</v>
      </c>
      <c r="C62" s="355"/>
      <c r="D62" s="355"/>
      <c r="E62" s="355"/>
      <c r="F62" s="355"/>
      <c r="G62" s="355"/>
      <c r="H62" s="355"/>
      <c r="I62" s="451"/>
      <c r="J62" s="451"/>
      <c r="K62" s="356"/>
      <c r="L62" s="446"/>
      <c r="M62" s="362"/>
      <c r="N62" s="362"/>
      <c r="O62" s="362"/>
      <c r="P62" s="362"/>
      <c r="Q62" s="362"/>
      <c r="R62" s="362"/>
      <c r="S62" s="362"/>
      <c r="T62" s="362"/>
    </row>
    <row r="63" spans="1:20">
      <c r="A63" s="452"/>
      <c r="B63" s="453" t="s">
        <v>656</v>
      </c>
      <c r="C63" s="357"/>
      <c r="D63" s="357"/>
      <c r="E63" s="357"/>
      <c r="F63" s="357"/>
      <c r="G63" s="357"/>
      <c r="H63" s="357"/>
      <c r="I63" s="357"/>
      <c r="J63" s="357"/>
      <c r="K63" s="454" t="s">
        <v>657</v>
      </c>
    </row>
    <row r="64" spans="1:20">
      <c r="A64" s="362"/>
    </row>
    <row r="67" spans="1:20">
      <c r="A67" s="362"/>
    </row>
    <row r="68" spans="1:20">
      <c r="A68" s="355"/>
    </row>
    <row r="69" spans="1:20" ht="15.75" thickBot="1">
      <c r="A69" s="455" t="s">
        <v>658</v>
      </c>
    </row>
    <row r="70" spans="1:20" ht="15.75" thickBot="1">
      <c r="A70" s="456" t="s">
        <v>659</v>
      </c>
      <c r="B70" s="457">
        <v>2</v>
      </c>
      <c r="C70" s="458">
        <v>3</v>
      </c>
      <c r="D70" s="458">
        <v>4</v>
      </c>
      <c r="E70" s="458">
        <v>5</v>
      </c>
      <c r="F70" s="458">
        <v>6</v>
      </c>
      <c r="G70" s="458">
        <v>7</v>
      </c>
      <c r="H70" s="458">
        <v>8</v>
      </c>
      <c r="I70" s="458">
        <v>9</v>
      </c>
      <c r="J70" s="459">
        <v>10</v>
      </c>
    </row>
    <row r="71" spans="1:20">
      <c r="A71" s="460" t="s">
        <v>660</v>
      </c>
      <c r="B71" s="461">
        <v>1.1299999999999999</v>
      </c>
      <c r="C71" s="462">
        <v>1.69</v>
      </c>
      <c r="D71" s="462">
        <v>2.06</v>
      </c>
      <c r="E71" s="462">
        <v>2.33</v>
      </c>
      <c r="F71" s="462">
        <v>2.5299999999999998</v>
      </c>
      <c r="G71" s="462">
        <v>2.7</v>
      </c>
      <c r="H71" s="462">
        <v>2.85</v>
      </c>
      <c r="I71" s="462">
        <v>2.97</v>
      </c>
      <c r="J71" s="462">
        <v>3.08</v>
      </c>
    </row>
    <row r="72" spans="1:20">
      <c r="A72" s="460" t="s">
        <v>661</v>
      </c>
      <c r="B72" s="463">
        <v>0</v>
      </c>
      <c r="C72" s="463">
        <v>0</v>
      </c>
      <c r="D72" s="463">
        <v>0</v>
      </c>
      <c r="E72" s="463">
        <v>0</v>
      </c>
      <c r="F72" s="463">
        <v>0</v>
      </c>
      <c r="G72" s="463">
        <v>0.08</v>
      </c>
      <c r="H72" s="463">
        <v>0.14000000000000001</v>
      </c>
      <c r="I72" s="463">
        <v>0.18</v>
      </c>
      <c r="J72" s="463">
        <v>0.22</v>
      </c>
      <c r="L72" s="464" t="s">
        <v>662</v>
      </c>
      <c r="M72" s="428" t="e">
        <f t="shared" ref="M72:T72" si="51">MAX(M45,M40,M35,M30,M25,M20)</f>
        <v>#DIV/0!</v>
      </c>
      <c r="N72" s="428" t="e">
        <f t="shared" si="51"/>
        <v>#DIV/0!</v>
      </c>
      <c r="O72" s="428" t="e">
        <f t="shared" si="51"/>
        <v>#DIV/0!</v>
      </c>
      <c r="P72" s="428" t="e">
        <f t="shared" si="51"/>
        <v>#DIV/0!</v>
      </c>
      <c r="Q72" s="428" t="e">
        <f t="shared" si="51"/>
        <v>#DIV/0!</v>
      </c>
      <c r="R72" s="428" t="e">
        <f t="shared" si="51"/>
        <v>#DIV/0!</v>
      </c>
      <c r="S72" s="428" t="e">
        <f t="shared" si="51"/>
        <v>#DIV/0!</v>
      </c>
      <c r="T72" s="428">
        <f t="shared" si="51"/>
        <v>0</v>
      </c>
    </row>
    <row r="73" spans="1:20">
      <c r="A73" s="460" t="s">
        <v>323</v>
      </c>
      <c r="B73" s="251">
        <v>3.27</v>
      </c>
      <c r="C73" s="463">
        <v>2.57</v>
      </c>
      <c r="D73" s="463">
        <v>2.2799999999999998</v>
      </c>
      <c r="E73" s="463">
        <v>2.11</v>
      </c>
      <c r="F73" s="463">
        <v>2</v>
      </c>
      <c r="G73" s="463">
        <v>1.92</v>
      </c>
      <c r="H73" s="463">
        <v>1.86</v>
      </c>
      <c r="I73" s="463">
        <v>1.82</v>
      </c>
      <c r="J73" s="463">
        <v>1.78</v>
      </c>
      <c r="L73" s="464" t="s">
        <v>663</v>
      </c>
      <c r="M73" s="428" t="e">
        <f t="shared" ref="M73:T73" si="52">MIN(M45,M40,M35,M30,M25,M20)</f>
        <v>#DIV/0!</v>
      </c>
      <c r="N73" s="428" t="e">
        <f t="shared" si="52"/>
        <v>#DIV/0!</v>
      </c>
      <c r="O73" s="428" t="e">
        <f t="shared" si="52"/>
        <v>#DIV/0!</v>
      </c>
      <c r="P73" s="428" t="e">
        <f t="shared" si="52"/>
        <v>#DIV/0!</v>
      </c>
      <c r="Q73" s="428" t="e">
        <f t="shared" si="52"/>
        <v>#DIV/0!</v>
      </c>
      <c r="R73" s="428" t="e">
        <f t="shared" si="52"/>
        <v>#DIV/0!</v>
      </c>
      <c r="S73" s="428" t="e">
        <f t="shared" si="52"/>
        <v>#DIV/0!</v>
      </c>
      <c r="T73" s="428">
        <f t="shared" si="52"/>
        <v>0</v>
      </c>
    </row>
    <row r="74" spans="1:20" ht="15.75" thickBot="1">
      <c r="A74" s="465" t="s">
        <v>324</v>
      </c>
      <c r="B74" s="251">
        <v>1.88</v>
      </c>
      <c r="C74" s="463">
        <v>1.02</v>
      </c>
      <c r="D74" s="463">
        <v>0.73</v>
      </c>
      <c r="E74" s="463">
        <v>0.57999999999999996</v>
      </c>
      <c r="F74" s="463">
        <v>0.48</v>
      </c>
      <c r="G74" s="463">
        <v>0.42</v>
      </c>
      <c r="H74" s="463">
        <v>0.37</v>
      </c>
      <c r="I74" s="463">
        <v>0.34</v>
      </c>
      <c r="J74" s="463">
        <v>0.31</v>
      </c>
    </row>
    <row r="76" spans="1:20">
      <c r="A76" s="455"/>
    </row>
    <row r="78" spans="1:20">
      <c r="A78" s="355"/>
      <c r="B78" s="355"/>
      <c r="C78" s="355"/>
      <c r="D78" s="355"/>
      <c r="E78" s="355"/>
      <c r="F78" s="355"/>
      <c r="G78" s="355"/>
      <c r="H78" s="355"/>
      <c r="I78" s="355"/>
      <c r="J78" s="355"/>
    </row>
    <row r="79" spans="1:20">
      <c r="A79" s="355"/>
      <c r="B79" s="355"/>
      <c r="C79" s="355"/>
      <c r="D79" s="355"/>
      <c r="E79" s="355"/>
      <c r="F79" s="355"/>
      <c r="G79" s="355"/>
      <c r="H79" s="355"/>
      <c r="I79" s="355"/>
      <c r="J79" s="355"/>
    </row>
    <row r="80" spans="1:20">
      <c r="A80" s="355"/>
      <c r="B80" s="355"/>
      <c r="C80" s="355"/>
      <c r="D80" s="355"/>
      <c r="E80" s="355"/>
      <c r="F80" s="355"/>
      <c r="G80" s="355"/>
      <c r="H80" s="355"/>
      <c r="I80" s="355"/>
      <c r="J80" s="355"/>
    </row>
    <row r="81" spans="1:10">
      <c r="A81" s="355"/>
      <c r="B81" s="355"/>
      <c r="C81" s="355"/>
      <c r="D81" s="355"/>
      <c r="E81" s="355"/>
      <c r="F81" s="355"/>
      <c r="G81" s="355"/>
      <c r="H81" s="355"/>
      <c r="I81" s="355"/>
      <c r="J81" s="355"/>
    </row>
    <row r="82" spans="1:10">
      <c r="A82" s="355"/>
      <c r="B82" s="355"/>
      <c r="C82" s="355"/>
      <c r="D82" s="355"/>
      <c r="E82" s="355"/>
      <c r="F82" s="355"/>
      <c r="G82" s="355"/>
      <c r="H82" s="355"/>
      <c r="I82" s="355"/>
      <c r="J82" s="355"/>
    </row>
    <row r="83" spans="1:10">
      <c r="A83" s="355"/>
      <c r="B83" s="355"/>
      <c r="C83" s="355"/>
      <c r="D83" s="355"/>
      <c r="E83" s="355"/>
      <c r="F83" s="355"/>
      <c r="G83" s="355"/>
      <c r="H83" s="355"/>
      <c r="I83" s="355"/>
      <c r="J83" s="355"/>
    </row>
    <row r="84" spans="1:10">
      <c r="A84" s="355"/>
      <c r="B84" s="355"/>
      <c r="C84" s="355"/>
      <c r="D84" s="355"/>
      <c r="E84" s="355"/>
      <c r="F84" s="355"/>
      <c r="G84" s="355"/>
      <c r="H84" s="355"/>
      <c r="I84" s="355"/>
      <c r="J84" s="355"/>
    </row>
    <row r="85" spans="1:10">
      <c r="A85" s="355"/>
      <c r="B85" s="355"/>
      <c r="C85" s="355"/>
      <c r="D85" s="355"/>
      <c r="E85" s="355"/>
      <c r="F85" s="355"/>
      <c r="G85" s="355"/>
      <c r="H85" s="355"/>
      <c r="I85" s="355"/>
      <c r="J85" s="355"/>
    </row>
    <row r="86" spans="1:10">
      <c r="A86" s="355"/>
      <c r="B86" s="355"/>
      <c r="C86" s="355"/>
      <c r="D86" s="355"/>
      <c r="E86" s="355"/>
      <c r="F86" s="355"/>
      <c r="G86" s="355"/>
      <c r="H86" s="355"/>
      <c r="I86" s="355"/>
      <c r="J86" s="355"/>
    </row>
    <row r="87" spans="1:10">
      <c r="A87" s="355"/>
      <c r="B87" s="355"/>
      <c r="C87" s="355"/>
      <c r="D87" s="355"/>
      <c r="E87" s="355"/>
      <c r="F87" s="355"/>
      <c r="G87" s="355"/>
      <c r="H87" s="355"/>
      <c r="I87" s="355"/>
      <c r="J87" s="355"/>
    </row>
    <row r="88" spans="1:10">
      <c r="A88" s="355"/>
      <c r="B88" s="355"/>
      <c r="C88" s="355"/>
      <c r="D88" s="355"/>
      <c r="E88" s="355"/>
      <c r="F88" s="355"/>
      <c r="G88" s="355"/>
      <c r="H88" s="355"/>
      <c r="I88" s="355"/>
      <c r="J88" s="355"/>
    </row>
    <row r="89" spans="1:10">
      <c r="A89" s="355"/>
      <c r="B89" s="355"/>
      <c r="C89" s="355"/>
      <c r="D89" s="355"/>
      <c r="E89" s="355"/>
      <c r="F89" s="355"/>
      <c r="G89" s="355"/>
      <c r="H89" s="355"/>
      <c r="I89" s="355"/>
      <c r="J89" s="355"/>
    </row>
    <row r="90" spans="1:10">
      <c r="A90" s="355"/>
      <c r="B90" s="355"/>
      <c r="C90" s="355"/>
      <c r="D90" s="355"/>
      <c r="E90" s="355"/>
      <c r="F90" s="355"/>
      <c r="G90" s="355"/>
      <c r="H90" s="355"/>
      <c r="I90" s="355"/>
      <c r="J90" s="355"/>
    </row>
    <row r="91" spans="1:10">
      <c r="A91" s="355"/>
      <c r="B91" s="355"/>
      <c r="C91" s="355"/>
      <c r="D91" s="355"/>
      <c r="E91" s="355"/>
      <c r="F91" s="355"/>
      <c r="G91" s="355"/>
      <c r="H91" s="355"/>
      <c r="I91" s="355"/>
      <c r="J91" s="355"/>
    </row>
    <row r="92" spans="1:10">
      <c r="A92" s="355"/>
      <c r="B92" s="355"/>
      <c r="C92" s="355"/>
      <c r="D92" s="355"/>
      <c r="E92" s="355"/>
      <c r="F92" s="355"/>
      <c r="G92" s="355"/>
      <c r="H92" s="355"/>
      <c r="I92" s="355"/>
      <c r="J92" s="355"/>
    </row>
    <row r="93" spans="1:10">
      <c r="A93" s="355"/>
      <c r="B93" s="355"/>
      <c r="C93" s="355"/>
      <c r="D93" s="355"/>
      <c r="E93" s="355"/>
      <c r="F93" s="355"/>
      <c r="G93" s="355"/>
      <c r="H93" s="355"/>
      <c r="I93" s="355"/>
      <c r="J93" s="355"/>
    </row>
    <row r="94" spans="1:10">
      <c r="A94" s="355"/>
      <c r="B94" s="355"/>
      <c r="C94" s="355"/>
      <c r="D94" s="355"/>
      <c r="E94" s="355"/>
      <c r="F94" s="355"/>
      <c r="G94" s="355"/>
      <c r="H94" s="355"/>
      <c r="I94" s="355"/>
      <c r="J94" s="355"/>
    </row>
    <row r="95" spans="1:10">
      <c r="A95" s="355"/>
      <c r="B95" s="355"/>
      <c r="C95" s="355"/>
      <c r="D95" s="355"/>
      <c r="E95" s="355"/>
      <c r="F95" s="355"/>
      <c r="G95" s="355"/>
      <c r="H95" s="355"/>
      <c r="I95" s="355"/>
      <c r="J95" s="355"/>
    </row>
    <row r="96" spans="1:10">
      <c r="A96" s="355"/>
      <c r="B96" s="355"/>
      <c r="C96" s="355"/>
      <c r="D96" s="355"/>
      <c r="E96" s="355"/>
      <c r="F96" s="355"/>
      <c r="G96" s="355"/>
      <c r="H96" s="355"/>
      <c r="I96" s="355"/>
      <c r="J96" s="355"/>
    </row>
    <row r="97" spans="1:10">
      <c r="A97" s="355"/>
      <c r="B97" s="355"/>
      <c r="C97" s="355"/>
      <c r="D97" s="355"/>
      <c r="E97" s="355"/>
      <c r="F97" s="355"/>
      <c r="G97" s="355"/>
      <c r="H97" s="355"/>
      <c r="I97" s="355"/>
      <c r="J97" s="355"/>
    </row>
    <row r="98" spans="1:10">
      <c r="A98" s="355"/>
      <c r="B98" s="355"/>
      <c r="C98" s="355"/>
      <c r="D98" s="355"/>
      <c r="E98" s="355"/>
      <c r="F98" s="355"/>
      <c r="G98" s="355"/>
      <c r="H98" s="355"/>
      <c r="I98" s="355"/>
      <c r="J98" s="355"/>
    </row>
    <row r="99" spans="1:10">
      <c r="A99" s="355"/>
      <c r="B99" s="355"/>
      <c r="C99" s="355"/>
      <c r="D99" s="355"/>
      <c r="E99" s="355"/>
      <c r="F99" s="355"/>
      <c r="G99" s="355"/>
      <c r="H99" s="355"/>
      <c r="I99" s="355"/>
      <c r="J99" s="355"/>
    </row>
    <row r="100" spans="1:10">
      <c r="A100" s="355"/>
      <c r="B100" s="355"/>
      <c r="C100" s="355"/>
      <c r="D100" s="355"/>
      <c r="E100" s="355"/>
      <c r="F100" s="355"/>
      <c r="G100" s="355"/>
      <c r="H100" s="355"/>
      <c r="I100" s="355"/>
      <c r="J100" s="355"/>
    </row>
    <row r="101" spans="1:10">
      <c r="A101" s="355"/>
      <c r="B101" s="355"/>
      <c r="C101" s="355"/>
      <c r="D101" s="355"/>
      <c r="E101" s="355"/>
      <c r="F101" s="355"/>
      <c r="G101" s="355"/>
      <c r="H101" s="355"/>
      <c r="I101" s="355"/>
      <c r="J101" s="355"/>
    </row>
    <row r="102" spans="1:10">
      <c r="A102" s="355"/>
      <c r="B102" s="355"/>
      <c r="C102" s="355"/>
      <c r="D102" s="355"/>
      <c r="E102" s="355"/>
      <c r="F102" s="355"/>
      <c r="G102" s="355"/>
      <c r="H102" s="355"/>
      <c r="I102" s="355"/>
      <c r="J102" s="355"/>
    </row>
    <row r="103" spans="1:10">
      <c r="A103" s="355"/>
      <c r="B103" s="355"/>
      <c r="C103" s="355"/>
      <c r="D103" s="355"/>
      <c r="E103" s="355"/>
      <c r="F103" s="355"/>
      <c r="G103" s="355"/>
      <c r="H103" s="355"/>
      <c r="I103" s="355"/>
      <c r="J103" s="355"/>
    </row>
    <row r="104" spans="1:10">
      <c r="A104" s="355"/>
      <c r="B104" s="355"/>
      <c r="C104" s="355"/>
      <c r="D104" s="355"/>
      <c r="E104" s="355"/>
      <c r="F104" s="355"/>
      <c r="G104" s="355"/>
      <c r="H104" s="355"/>
      <c r="I104" s="355"/>
      <c r="J104" s="355"/>
    </row>
    <row r="105" spans="1:10">
      <c r="A105" s="355"/>
      <c r="B105" s="355"/>
      <c r="C105" s="355"/>
      <c r="D105" s="355"/>
      <c r="E105" s="355"/>
      <c r="F105" s="355"/>
      <c r="G105" s="355"/>
      <c r="H105" s="355"/>
      <c r="I105" s="355"/>
      <c r="J105" s="355"/>
    </row>
    <row r="106" spans="1:10">
      <c r="A106" s="355"/>
      <c r="B106" s="355"/>
      <c r="C106" s="355"/>
      <c r="D106" s="355"/>
      <c r="E106" s="355"/>
      <c r="F106" s="355"/>
      <c r="G106" s="355"/>
      <c r="H106" s="355"/>
      <c r="I106" s="355"/>
      <c r="J106" s="355"/>
    </row>
    <row r="107" spans="1:10">
      <c r="A107" s="355"/>
      <c r="B107" s="355"/>
      <c r="C107" s="355"/>
      <c r="D107" s="355"/>
      <c r="E107" s="355"/>
      <c r="F107" s="355"/>
      <c r="G107" s="355"/>
      <c r="H107" s="355"/>
      <c r="I107" s="355"/>
      <c r="J107" s="355"/>
    </row>
    <row r="108" spans="1:10">
      <c r="A108" s="355"/>
      <c r="B108" s="355"/>
      <c r="C108" s="355"/>
      <c r="D108" s="355"/>
      <c r="E108" s="355"/>
      <c r="F108" s="355"/>
      <c r="G108" s="355"/>
      <c r="H108" s="355"/>
      <c r="I108" s="355"/>
      <c r="J108" s="355"/>
    </row>
    <row r="109" spans="1:10">
      <c r="A109" s="355"/>
      <c r="B109" s="355"/>
      <c r="C109" s="355"/>
      <c r="D109" s="355"/>
      <c r="E109" s="355"/>
      <c r="F109" s="355"/>
      <c r="G109" s="355"/>
      <c r="H109" s="355"/>
      <c r="I109" s="355"/>
      <c r="J109" s="355"/>
    </row>
    <row r="110" spans="1:10">
      <c r="A110" s="355"/>
      <c r="B110" s="355"/>
      <c r="C110" s="355"/>
      <c r="D110" s="355"/>
      <c r="E110" s="355"/>
      <c r="F110" s="355"/>
      <c r="G110" s="355"/>
      <c r="H110" s="355"/>
      <c r="I110" s="355"/>
      <c r="J110" s="355"/>
    </row>
    <row r="111" spans="1:10">
      <c r="A111" s="355"/>
      <c r="B111" s="355"/>
      <c r="C111" s="355"/>
      <c r="D111" s="355"/>
      <c r="E111" s="355"/>
      <c r="F111" s="355"/>
      <c r="G111" s="355"/>
      <c r="H111" s="355"/>
      <c r="I111" s="355"/>
      <c r="J111" s="355"/>
    </row>
    <row r="112" spans="1:10">
      <c r="A112" s="355"/>
      <c r="B112" s="355"/>
      <c r="C112" s="355"/>
      <c r="D112" s="355"/>
      <c r="E112" s="355"/>
      <c r="F112" s="355"/>
      <c r="G112" s="355"/>
      <c r="H112" s="355"/>
      <c r="I112" s="355"/>
      <c r="J112" s="355"/>
    </row>
    <row r="113" spans="1:10">
      <c r="A113" s="355"/>
      <c r="B113" s="355"/>
      <c r="C113" s="355"/>
      <c r="D113" s="355"/>
      <c r="E113" s="355"/>
      <c r="F113" s="355"/>
      <c r="G113" s="355"/>
      <c r="H113" s="355"/>
      <c r="I113" s="355"/>
      <c r="J113" s="355"/>
    </row>
    <row r="114" spans="1:10">
      <c r="A114" s="355"/>
      <c r="B114" s="355"/>
      <c r="C114" s="355"/>
      <c r="D114" s="355"/>
      <c r="E114" s="355"/>
      <c r="F114" s="355"/>
      <c r="G114" s="355"/>
      <c r="H114" s="355"/>
      <c r="I114" s="355"/>
      <c r="J114" s="355"/>
    </row>
    <row r="115" spans="1:10">
      <c r="A115" s="355"/>
      <c r="B115" s="355"/>
      <c r="C115" s="355"/>
      <c r="D115" s="355"/>
      <c r="E115" s="355"/>
      <c r="F115" s="355"/>
      <c r="G115" s="355"/>
      <c r="H115" s="355"/>
      <c r="I115" s="355"/>
      <c r="J115" s="355"/>
    </row>
    <row r="116" spans="1:10">
      <c r="A116" s="355"/>
      <c r="B116" s="355"/>
      <c r="C116" s="355"/>
      <c r="D116" s="355"/>
      <c r="E116" s="355"/>
      <c r="F116" s="355"/>
      <c r="G116" s="355"/>
      <c r="H116" s="355"/>
      <c r="I116" s="355"/>
      <c r="J116" s="355"/>
    </row>
    <row r="117" spans="1:10">
      <c r="A117" s="355"/>
      <c r="B117" s="355"/>
      <c r="C117" s="355"/>
      <c r="D117" s="355"/>
      <c r="E117" s="355"/>
      <c r="F117" s="355"/>
      <c r="G117" s="355"/>
      <c r="H117" s="355"/>
      <c r="I117" s="355"/>
      <c r="J117" s="355"/>
    </row>
    <row r="118" spans="1:10">
      <c r="A118" s="355"/>
      <c r="B118" s="355"/>
      <c r="C118" s="355"/>
      <c r="D118" s="355"/>
      <c r="E118" s="355"/>
      <c r="F118" s="355"/>
      <c r="G118" s="355"/>
      <c r="H118" s="355"/>
      <c r="I118" s="355"/>
      <c r="J118" s="355"/>
    </row>
    <row r="119" spans="1:10">
      <c r="A119" s="355"/>
      <c r="B119" s="355"/>
      <c r="C119" s="355"/>
      <c r="D119" s="355"/>
      <c r="E119" s="355"/>
      <c r="F119" s="355"/>
      <c r="G119" s="355"/>
      <c r="H119" s="355"/>
      <c r="I119" s="355"/>
      <c r="J119" s="355"/>
    </row>
    <row r="120" spans="1:10">
      <c r="A120" s="355"/>
      <c r="B120" s="355"/>
      <c r="C120" s="355"/>
      <c r="D120" s="355"/>
      <c r="E120" s="355"/>
      <c r="F120" s="355"/>
      <c r="G120" s="355"/>
      <c r="H120" s="355"/>
      <c r="I120" s="355"/>
      <c r="J120" s="355"/>
    </row>
    <row r="121" spans="1:10">
      <c r="A121" s="355"/>
      <c r="B121" s="355"/>
      <c r="C121" s="355"/>
      <c r="D121" s="355"/>
      <c r="E121" s="355"/>
      <c r="F121" s="355"/>
      <c r="G121" s="355"/>
      <c r="H121" s="355"/>
      <c r="I121" s="355"/>
      <c r="J121" s="355"/>
    </row>
    <row r="122" spans="1:10">
      <c r="A122" s="355"/>
      <c r="B122" s="355"/>
      <c r="C122" s="355"/>
      <c r="D122" s="355"/>
      <c r="E122" s="355"/>
      <c r="F122" s="355"/>
      <c r="G122" s="355"/>
      <c r="H122" s="355"/>
      <c r="I122" s="355"/>
      <c r="J122" s="355"/>
    </row>
    <row r="123" spans="1:10">
      <c r="A123" s="355"/>
      <c r="B123" s="355"/>
      <c r="C123" s="355"/>
      <c r="D123" s="355"/>
      <c r="E123" s="355"/>
      <c r="F123" s="355"/>
      <c r="G123" s="355"/>
      <c r="H123" s="355"/>
      <c r="I123" s="355"/>
      <c r="J123" s="355"/>
    </row>
    <row r="124" spans="1:10">
      <c r="A124" s="355"/>
      <c r="B124" s="355"/>
      <c r="C124" s="355"/>
      <c r="D124" s="355"/>
      <c r="E124" s="355"/>
      <c r="F124" s="355"/>
      <c r="G124" s="355"/>
      <c r="H124" s="355"/>
      <c r="I124" s="355"/>
      <c r="J124" s="355"/>
    </row>
    <row r="125" spans="1:10">
      <c r="A125" s="355"/>
      <c r="B125" s="355"/>
      <c r="C125" s="355"/>
      <c r="D125" s="355"/>
      <c r="E125" s="355"/>
      <c r="F125" s="355"/>
      <c r="G125" s="355"/>
      <c r="H125" s="355"/>
      <c r="I125" s="355"/>
      <c r="J125" s="355"/>
    </row>
    <row r="126" spans="1:10">
      <c r="A126" s="355"/>
      <c r="B126" s="355"/>
      <c r="C126" s="355"/>
      <c r="D126" s="355"/>
      <c r="E126" s="355"/>
      <c r="F126" s="355"/>
      <c r="G126" s="355"/>
      <c r="H126" s="355"/>
      <c r="I126" s="355"/>
      <c r="J126" s="355"/>
    </row>
    <row r="127" spans="1:10">
      <c r="A127" s="355"/>
      <c r="B127" s="355"/>
      <c r="C127" s="355"/>
      <c r="D127" s="355"/>
      <c r="E127" s="355"/>
      <c r="F127" s="355"/>
      <c r="G127" s="355"/>
      <c r="H127" s="355"/>
      <c r="I127" s="355"/>
      <c r="J127" s="355"/>
    </row>
    <row r="128" spans="1:10">
      <c r="A128" s="355"/>
      <c r="B128" s="355"/>
      <c r="C128" s="355"/>
      <c r="D128" s="355"/>
      <c r="E128" s="355"/>
      <c r="F128" s="355"/>
      <c r="G128" s="355"/>
      <c r="H128" s="355"/>
      <c r="I128" s="355"/>
      <c r="J128" s="355"/>
    </row>
    <row r="129" spans="1:10">
      <c r="A129" s="355"/>
      <c r="B129" s="355"/>
      <c r="C129" s="355"/>
      <c r="D129" s="355"/>
      <c r="E129" s="355"/>
      <c r="F129" s="355"/>
      <c r="G129" s="355"/>
      <c r="H129" s="355"/>
      <c r="I129" s="355"/>
      <c r="J129" s="355"/>
    </row>
    <row r="130" spans="1:10">
      <c r="A130" s="355"/>
      <c r="B130" s="355"/>
      <c r="C130" s="355"/>
      <c r="D130" s="355"/>
      <c r="E130" s="355"/>
      <c r="F130" s="355"/>
      <c r="G130" s="355"/>
      <c r="H130" s="355"/>
      <c r="I130" s="355"/>
      <c r="J130" s="355"/>
    </row>
    <row r="131" spans="1:10">
      <c r="A131" s="355"/>
      <c r="B131" s="355"/>
      <c r="C131" s="355"/>
      <c r="D131" s="355"/>
      <c r="E131" s="355"/>
      <c r="F131" s="355"/>
      <c r="G131" s="355"/>
      <c r="H131" s="355"/>
      <c r="I131" s="355"/>
      <c r="J131" s="355"/>
    </row>
    <row r="132" spans="1:10">
      <c r="A132" s="355"/>
      <c r="B132" s="355"/>
      <c r="C132" s="355"/>
      <c r="D132" s="355"/>
      <c r="E132" s="355"/>
      <c r="F132" s="355"/>
      <c r="G132" s="355"/>
      <c r="H132" s="355"/>
      <c r="I132" s="355"/>
      <c r="J132" s="355"/>
    </row>
    <row r="133" spans="1:10">
      <c r="A133" s="355"/>
      <c r="B133" s="355"/>
      <c r="C133" s="355"/>
      <c r="D133" s="355"/>
      <c r="E133" s="355"/>
      <c r="F133" s="355"/>
      <c r="G133" s="355"/>
      <c r="H133" s="355"/>
      <c r="I133" s="355"/>
      <c r="J133" s="355"/>
    </row>
    <row r="134" spans="1:10">
      <c r="A134" s="355"/>
      <c r="B134" s="355"/>
      <c r="C134" s="355"/>
      <c r="D134" s="355"/>
      <c r="E134" s="355"/>
      <c r="F134" s="355"/>
      <c r="G134" s="355"/>
      <c r="H134" s="355"/>
      <c r="I134" s="355"/>
      <c r="J134" s="355"/>
    </row>
    <row r="135" spans="1:10">
      <c r="A135" s="355"/>
      <c r="B135" s="355"/>
      <c r="C135" s="355"/>
      <c r="D135" s="355"/>
      <c r="E135" s="355"/>
      <c r="F135" s="355"/>
      <c r="G135" s="355"/>
      <c r="H135" s="355"/>
      <c r="I135" s="355"/>
      <c r="J135" s="355"/>
    </row>
    <row r="136" spans="1:10">
      <c r="A136" s="355"/>
      <c r="B136" s="355"/>
      <c r="C136" s="355"/>
      <c r="D136" s="355"/>
      <c r="E136" s="355"/>
      <c r="F136" s="355"/>
      <c r="G136" s="355"/>
      <c r="H136" s="355"/>
      <c r="I136" s="355"/>
      <c r="J136" s="355"/>
    </row>
    <row r="137" spans="1:10">
      <c r="A137" s="355"/>
      <c r="B137" s="355"/>
      <c r="C137" s="355"/>
      <c r="D137" s="355"/>
      <c r="E137" s="355"/>
      <c r="F137" s="355"/>
      <c r="G137" s="355"/>
      <c r="H137" s="355"/>
      <c r="I137" s="355"/>
      <c r="J137" s="355"/>
    </row>
    <row r="138" spans="1:10">
      <c r="A138" s="355"/>
      <c r="B138" s="355"/>
      <c r="C138" s="355"/>
      <c r="D138" s="355"/>
      <c r="E138" s="355"/>
      <c r="F138" s="355"/>
      <c r="G138" s="355"/>
      <c r="H138" s="355"/>
      <c r="I138" s="355"/>
      <c r="J138" s="355"/>
    </row>
    <row r="139" spans="1:10">
      <c r="A139" s="355"/>
      <c r="B139" s="355"/>
      <c r="C139" s="355"/>
      <c r="D139" s="355"/>
      <c r="E139" s="355"/>
      <c r="F139" s="355"/>
      <c r="G139" s="355"/>
      <c r="H139" s="355"/>
      <c r="I139" s="355"/>
      <c r="J139" s="355"/>
    </row>
    <row r="140" spans="1:10">
      <c r="A140" s="355"/>
      <c r="B140" s="355"/>
      <c r="C140" s="355"/>
      <c r="D140" s="355"/>
      <c r="E140" s="355"/>
      <c r="F140" s="355"/>
      <c r="G140" s="355"/>
      <c r="H140" s="355"/>
      <c r="I140" s="355"/>
      <c r="J140" s="355"/>
    </row>
    <row r="141" spans="1:10">
      <c r="A141" s="355"/>
      <c r="B141" s="355"/>
      <c r="C141" s="355"/>
      <c r="D141" s="355"/>
      <c r="E141" s="355"/>
      <c r="F141" s="355"/>
      <c r="G141" s="355"/>
      <c r="H141" s="355"/>
      <c r="I141" s="355"/>
      <c r="J141" s="355"/>
    </row>
    <row r="142" spans="1:10">
      <c r="A142" s="355"/>
      <c r="B142" s="355"/>
      <c r="C142" s="355"/>
      <c r="D142" s="355"/>
      <c r="E142" s="355"/>
      <c r="F142" s="355"/>
      <c r="G142" s="355"/>
      <c r="H142" s="355"/>
      <c r="I142" s="355"/>
      <c r="J142" s="355"/>
    </row>
    <row r="143" spans="1:10">
      <c r="A143" s="355"/>
      <c r="B143" s="355"/>
      <c r="C143" s="355"/>
      <c r="D143" s="355"/>
      <c r="E143" s="355"/>
      <c r="F143" s="355"/>
      <c r="G143" s="355"/>
      <c r="H143" s="355"/>
      <c r="I143" s="355"/>
      <c r="J143" s="355"/>
    </row>
    <row r="144" spans="1:10">
      <c r="A144" s="355"/>
      <c r="B144" s="355"/>
      <c r="C144" s="355"/>
      <c r="D144" s="355"/>
      <c r="E144" s="355"/>
      <c r="F144" s="355"/>
      <c r="G144" s="355"/>
      <c r="H144" s="355"/>
      <c r="I144" s="355"/>
      <c r="J144" s="355"/>
    </row>
    <row r="145" spans="1:10">
      <c r="A145" s="355"/>
      <c r="B145" s="355"/>
      <c r="C145" s="355"/>
      <c r="D145" s="355"/>
      <c r="E145" s="355"/>
      <c r="F145" s="355"/>
      <c r="G145" s="355"/>
      <c r="H145" s="355"/>
      <c r="I145" s="355"/>
      <c r="J145" s="355"/>
    </row>
    <row r="146" spans="1:10">
      <c r="A146" s="355"/>
      <c r="B146" s="355"/>
      <c r="C146" s="355"/>
      <c r="D146" s="355"/>
      <c r="E146" s="355"/>
      <c r="F146" s="355"/>
      <c r="G146" s="355"/>
      <c r="H146" s="355"/>
      <c r="I146" s="355"/>
      <c r="J146" s="355"/>
    </row>
    <row r="147" spans="1:10">
      <c r="A147" s="355"/>
      <c r="B147" s="355"/>
      <c r="C147" s="355"/>
      <c r="D147" s="355"/>
      <c r="E147" s="355"/>
      <c r="F147" s="355"/>
      <c r="G147" s="355"/>
      <c r="H147" s="355"/>
      <c r="I147" s="355"/>
      <c r="J147" s="355"/>
    </row>
    <row r="148" spans="1:10">
      <c r="A148" s="355"/>
      <c r="B148" s="355"/>
      <c r="C148" s="355"/>
      <c r="D148" s="355"/>
      <c r="E148" s="355"/>
      <c r="F148" s="355"/>
      <c r="G148" s="355"/>
      <c r="H148" s="355"/>
      <c r="I148" s="355"/>
      <c r="J148" s="355"/>
    </row>
    <row r="149" spans="1:10">
      <c r="A149" s="355"/>
      <c r="B149" s="355"/>
      <c r="C149" s="355"/>
      <c r="D149" s="355"/>
      <c r="E149" s="355"/>
      <c r="F149" s="355"/>
      <c r="G149" s="355"/>
      <c r="H149" s="355"/>
      <c r="I149" s="355"/>
      <c r="J149" s="355"/>
    </row>
    <row r="150" spans="1:10">
      <c r="A150" s="355"/>
      <c r="B150" s="355"/>
      <c r="C150" s="355"/>
      <c r="D150" s="355"/>
      <c r="E150" s="355"/>
      <c r="F150" s="355"/>
      <c r="G150" s="355"/>
      <c r="H150" s="355"/>
      <c r="I150" s="355"/>
      <c r="J150" s="355"/>
    </row>
    <row r="151" spans="1:10">
      <c r="A151" s="355"/>
      <c r="B151" s="355"/>
      <c r="C151" s="355"/>
      <c r="D151" s="355"/>
      <c r="E151" s="355"/>
      <c r="F151" s="355"/>
      <c r="G151" s="355"/>
      <c r="H151" s="355"/>
      <c r="I151" s="355"/>
      <c r="J151" s="355"/>
    </row>
    <row r="152" spans="1:10">
      <c r="A152" s="355"/>
      <c r="B152" s="355"/>
      <c r="C152" s="355"/>
      <c r="D152" s="355"/>
      <c r="E152" s="355"/>
      <c r="F152" s="355"/>
      <c r="G152" s="355"/>
      <c r="H152" s="355"/>
      <c r="I152" s="355"/>
      <c r="J152" s="355"/>
    </row>
    <row r="153" spans="1:10">
      <c r="A153" s="355"/>
      <c r="B153" s="355"/>
      <c r="C153" s="355"/>
      <c r="D153" s="355"/>
      <c r="E153" s="355"/>
      <c r="F153" s="355"/>
      <c r="G153" s="355"/>
      <c r="H153" s="355"/>
      <c r="I153" s="355"/>
      <c r="J153" s="355"/>
    </row>
    <row r="154" spans="1:10">
      <c r="A154" s="355"/>
      <c r="B154" s="355"/>
      <c r="C154" s="355"/>
      <c r="D154" s="355"/>
      <c r="E154" s="355"/>
      <c r="F154" s="355"/>
      <c r="G154" s="355"/>
      <c r="H154" s="355"/>
      <c r="I154" s="355"/>
      <c r="J154" s="355"/>
    </row>
    <row r="155" spans="1:10">
      <c r="A155" s="355"/>
      <c r="B155" s="355"/>
      <c r="C155" s="355"/>
      <c r="D155" s="355"/>
      <c r="E155" s="355"/>
      <c r="F155" s="355"/>
      <c r="G155" s="355"/>
      <c r="H155" s="355"/>
      <c r="I155" s="355"/>
      <c r="J155" s="355"/>
    </row>
    <row r="156" spans="1:10">
      <c r="A156" s="355"/>
      <c r="B156" s="355"/>
      <c r="C156" s="355"/>
      <c r="D156" s="355"/>
      <c r="E156" s="355"/>
      <c r="F156" s="355"/>
      <c r="G156" s="355"/>
      <c r="H156" s="355"/>
      <c r="I156" s="355"/>
      <c r="J156" s="355"/>
    </row>
    <row r="157" spans="1:10">
      <c r="A157" s="355"/>
      <c r="B157" s="355"/>
      <c r="C157" s="355"/>
      <c r="D157" s="355"/>
      <c r="E157" s="355"/>
      <c r="F157" s="355"/>
      <c r="G157" s="355"/>
      <c r="H157" s="355"/>
      <c r="I157" s="355"/>
      <c r="J157" s="355"/>
    </row>
    <row r="158" spans="1:10">
      <c r="A158" s="355"/>
      <c r="B158" s="355"/>
      <c r="C158" s="355"/>
      <c r="D158" s="355"/>
      <c r="E158" s="355"/>
      <c r="F158" s="355"/>
      <c r="G158" s="355"/>
      <c r="H158" s="355"/>
      <c r="I158" s="355"/>
      <c r="J158" s="355"/>
    </row>
    <row r="159" spans="1:10">
      <c r="A159" s="355"/>
      <c r="B159" s="355"/>
      <c r="C159" s="355"/>
      <c r="D159" s="355"/>
      <c r="E159" s="355"/>
      <c r="F159" s="355"/>
      <c r="G159" s="355"/>
      <c r="H159" s="355"/>
      <c r="I159" s="355"/>
      <c r="J159" s="355"/>
    </row>
    <row r="160" spans="1:10">
      <c r="A160" s="355"/>
      <c r="B160" s="355"/>
      <c r="C160" s="355"/>
      <c r="D160" s="355"/>
      <c r="E160" s="355"/>
      <c r="F160" s="355"/>
      <c r="G160" s="355"/>
      <c r="H160" s="355"/>
      <c r="I160" s="355"/>
      <c r="J160" s="355"/>
    </row>
    <row r="161" spans="1:10">
      <c r="A161" s="355"/>
      <c r="B161" s="355"/>
      <c r="C161" s="355"/>
      <c r="D161" s="355"/>
      <c r="E161" s="355"/>
      <c r="F161" s="355"/>
      <c r="G161" s="355"/>
      <c r="H161" s="355"/>
      <c r="I161" s="355"/>
      <c r="J161" s="355"/>
    </row>
    <row r="162" spans="1:10">
      <c r="A162" s="355"/>
      <c r="B162" s="355"/>
      <c r="C162" s="355"/>
      <c r="D162" s="355"/>
      <c r="E162" s="355"/>
      <c r="F162" s="355"/>
      <c r="G162" s="355"/>
      <c r="H162" s="355"/>
      <c r="I162" s="355"/>
      <c r="J162" s="355"/>
    </row>
    <row r="163" spans="1:10">
      <c r="A163" s="355"/>
      <c r="B163" s="355"/>
      <c r="C163" s="355"/>
      <c r="D163" s="355"/>
      <c r="E163" s="355"/>
      <c r="F163" s="355"/>
      <c r="G163" s="355"/>
      <c r="H163" s="355"/>
      <c r="I163" s="355"/>
      <c r="J163" s="355"/>
    </row>
    <row r="164" spans="1:10">
      <c r="A164" s="355"/>
      <c r="B164" s="355"/>
      <c r="C164" s="355"/>
      <c r="D164" s="355"/>
      <c r="E164" s="355"/>
      <c r="F164" s="355"/>
      <c r="G164" s="355"/>
      <c r="H164" s="355"/>
      <c r="I164" s="355"/>
      <c r="J164" s="355"/>
    </row>
    <row r="165" spans="1:10">
      <c r="A165" s="355"/>
      <c r="B165" s="355"/>
      <c r="C165" s="355"/>
      <c r="D165" s="355"/>
      <c r="E165" s="355"/>
      <c r="F165" s="355"/>
      <c r="G165" s="355"/>
      <c r="H165" s="355"/>
      <c r="I165" s="355"/>
      <c r="J165" s="355"/>
    </row>
    <row r="166" spans="1:10">
      <c r="A166" s="355"/>
      <c r="B166" s="355"/>
      <c r="C166" s="355"/>
      <c r="D166" s="355"/>
      <c r="E166" s="355"/>
      <c r="F166" s="355"/>
      <c r="G166" s="355"/>
      <c r="H166" s="355"/>
      <c r="I166" s="355"/>
      <c r="J166" s="355"/>
    </row>
    <row r="167" spans="1:10">
      <c r="A167" s="355"/>
      <c r="B167" s="355"/>
      <c r="C167" s="355"/>
      <c r="D167" s="355"/>
      <c r="E167" s="355"/>
      <c r="F167" s="355"/>
      <c r="G167" s="355"/>
      <c r="H167" s="355"/>
      <c r="I167" s="355"/>
      <c r="J167" s="355"/>
    </row>
    <row r="168" spans="1:10">
      <c r="A168" s="355"/>
      <c r="B168" s="355"/>
      <c r="C168" s="355"/>
      <c r="D168" s="355"/>
      <c r="E168" s="355"/>
      <c r="F168" s="355"/>
      <c r="G168" s="355"/>
      <c r="H168" s="355"/>
      <c r="I168" s="355"/>
      <c r="J168" s="355"/>
    </row>
    <row r="169" spans="1:10">
      <c r="A169" s="355"/>
      <c r="B169" s="355"/>
      <c r="C169" s="355"/>
      <c r="D169" s="355"/>
      <c r="E169" s="355"/>
      <c r="F169" s="355"/>
      <c r="G169" s="355"/>
      <c r="H169" s="355"/>
      <c r="I169" s="355"/>
      <c r="J169" s="355"/>
    </row>
    <row r="170" spans="1:10">
      <c r="A170" s="355"/>
      <c r="B170" s="355"/>
      <c r="C170" s="355"/>
      <c r="D170" s="355"/>
      <c r="E170" s="355"/>
      <c r="F170" s="355"/>
      <c r="G170" s="355"/>
      <c r="H170" s="355"/>
      <c r="I170" s="355"/>
      <c r="J170" s="355"/>
    </row>
    <row r="171" spans="1:10">
      <c r="A171" s="355"/>
      <c r="B171" s="355"/>
      <c r="C171" s="355"/>
      <c r="D171" s="355"/>
      <c r="E171" s="355"/>
      <c r="F171" s="355"/>
      <c r="G171" s="355"/>
      <c r="H171" s="355"/>
      <c r="I171" s="355"/>
      <c r="J171" s="355"/>
    </row>
    <row r="172" spans="1:10">
      <c r="A172" s="355"/>
      <c r="B172" s="355"/>
      <c r="C172" s="355"/>
      <c r="D172" s="355"/>
      <c r="E172" s="355"/>
      <c r="F172" s="355"/>
      <c r="G172" s="355"/>
      <c r="H172" s="355"/>
      <c r="I172" s="355"/>
      <c r="J172" s="355"/>
    </row>
    <row r="173" spans="1:10">
      <c r="A173" s="355"/>
      <c r="B173" s="355"/>
      <c r="C173" s="355"/>
      <c r="D173" s="355"/>
      <c r="E173" s="355"/>
      <c r="F173" s="355"/>
      <c r="G173" s="355"/>
      <c r="H173" s="355"/>
      <c r="I173" s="355"/>
      <c r="J173" s="355"/>
    </row>
    <row r="174" spans="1:10">
      <c r="A174" s="355"/>
      <c r="B174" s="355"/>
      <c r="C174" s="355"/>
      <c r="D174" s="355"/>
      <c r="E174" s="355"/>
      <c r="F174" s="355"/>
      <c r="G174" s="355"/>
      <c r="H174" s="355"/>
      <c r="I174" s="355"/>
      <c r="J174" s="355"/>
    </row>
    <row r="175" spans="1:10">
      <c r="A175" s="355"/>
      <c r="B175" s="355"/>
      <c r="C175" s="355"/>
      <c r="D175" s="355"/>
      <c r="E175" s="355"/>
      <c r="F175" s="355"/>
      <c r="G175" s="355"/>
      <c r="H175" s="355"/>
      <c r="I175" s="355"/>
      <c r="J175" s="355"/>
    </row>
    <row r="176" spans="1:10">
      <c r="A176" s="355"/>
      <c r="B176" s="355"/>
      <c r="C176" s="355"/>
      <c r="D176" s="355"/>
      <c r="E176" s="355"/>
      <c r="F176" s="355"/>
      <c r="G176" s="355"/>
      <c r="H176" s="355"/>
      <c r="I176" s="355"/>
      <c r="J176" s="355"/>
    </row>
    <row r="177" spans="1:10">
      <c r="A177" s="355"/>
      <c r="B177" s="355"/>
      <c r="C177" s="355"/>
      <c r="D177" s="355"/>
      <c r="E177" s="355"/>
      <c r="F177" s="355"/>
      <c r="G177" s="355"/>
      <c r="H177" s="355"/>
      <c r="I177" s="355"/>
      <c r="J177" s="355"/>
    </row>
    <row r="178" spans="1:10">
      <c r="A178" s="355"/>
      <c r="B178" s="355"/>
      <c r="C178" s="355"/>
      <c r="D178" s="355"/>
      <c r="E178" s="355"/>
      <c r="F178" s="355"/>
      <c r="G178" s="355"/>
      <c r="H178" s="355"/>
      <c r="I178" s="355"/>
      <c r="J178" s="355"/>
    </row>
    <row r="179" spans="1:10">
      <c r="A179" s="355"/>
      <c r="B179" s="355"/>
      <c r="C179" s="355"/>
      <c r="D179" s="355"/>
      <c r="E179" s="355"/>
      <c r="F179" s="355"/>
      <c r="G179" s="355"/>
      <c r="H179" s="355"/>
      <c r="I179" s="355"/>
      <c r="J179" s="355"/>
    </row>
    <row r="180" spans="1:10">
      <c r="A180" s="355"/>
      <c r="B180" s="355"/>
      <c r="C180" s="355"/>
      <c r="D180" s="355"/>
      <c r="E180" s="355"/>
      <c r="F180" s="355"/>
      <c r="G180" s="355"/>
      <c r="H180" s="355"/>
      <c r="I180" s="355"/>
      <c r="J180" s="355"/>
    </row>
    <row r="181" spans="1:10">
      <c r="A181" s="355"/>
      <c r="B181" s="355"/>
      <c r="C181" s="355"/>
      <c r="D181" s="355"/>
      <c r="E181" s="355"/>
      <c r="F181" s="355"/>
      <c r="G181" s="355"/>
      <c r="H181" s="355"/>
      <c r="I181" s="355"/>
      <c r="J181" s="355"/>
    </row>
    <row r="182" spans="1:10">
      <c r="A182" s="355"/>
      <c r="B182" s="355"/>
      <c r="C182" s="355"/>
      <c r="D182" s="355"/>
      <c r="E182" s="355"/>
      <c r="F182" s="355"/>
      <c r="G182" s="355"/>
      <c r="H182" s="355"/>
      <c r="I182" s="355"/>
      <c r="J182" s="355"/>
    </row>
    <row r="183" spans="1:10">
      <c r="A183" s="355"/>
      <c r="B183" s="355"/>
      <c r="C183" s="355"/>
      <c r="D183" s="355"/>
      <c r="E183" s="355"/>
      <c r="F183" s="355"/>
      <c r="G183" s="355"/>
      <c r="H183" s="355"/>
      <c r="I183" s="355"/>
      <c r="J183" s="355"/>
    </row>
    <row r="184" spans="1:10">
      <c r="A184" s="355"/>
      <c r="B184" s="355"/>
      <c r="C184" s="355"/>
      <c r="D184" s="355"/>
      <c r="E184" s="355"/>
      <c r="F184" s="355"/>
      <c r="G184" s="355"/>
      <c r="H184" s="355"/>
      <c r="I184" s="355"/>
      <c r="J184" s="355"/>
    </row>
    <row r="185" spans="1:10">
      <c r="A185" s="355"/>
      <c r="B185" s="355"/>
      <c r="C185" s="355"/>
      <c r="D185" s="355"/>
      <c r="E185" s="355"/>
      <c r="F185" s="355"/>
      <c r="G185" s="355"/>
      <c r="H185" s="355"/>
      <c r="I185" s="355"/>
      <c r="J185" s="355"/>
    </row>
    <row r="186" spans="1:10">
      <c r="A186" s="355"/>
      <c r="B186" s="355"/>
      <c r="C186" s="355"/>
      <c r="D186" s="355"/>
      <c r="E186" s="355"/>
      <c r="F186" s="355"/>
      <c r="G186" s="355"/>
      <c r="H186" s="355"/>
      <c r="I186" s="355"/>
      <c r="J186" s="355"/>
    </row>
    <row r="187" spans="1:10">
      <c r="A187" s="355"/>
      <c r="B187" s="355"/>
      <c r="C187" s="355"/>
      <c r="D187" s="355"/>
      <c r="E187" s="355"/>
      <c r="F187" s="355"/>
      <c r="G187" s="355"/>
      <c r="H187" s="355"/>
      <c r="I187" s="355"/>
      <c r="J187" s="355"/>
    </row>
    <row r="188" spans="1:10">
      <c r="A188" s="355"/>
      <c r="B188" s="355"/>
      <c r="C188" s="355"/>
      <c r="D188" s="355"/>
      <c r="E188" s="355"/>
      <c r="F188" s="355"/>
      <c r="G188" s="355"/>
      <c r="H188" s="355"/>
      <c r="I188" s="355"/>
      <c r="J188" s="355"/>
    </row>
    <row r="189" spans="1:10">
      <c r="A189" s="355"/>
      <c r="B189" s="355"/>
      <c r="C189" s="355"/>
      <c r="D189" s="355"/>
      <c r="E189" s="355"/>
      <c r="F189" s="355"/>
      <c r="G189" s="355"/>
      <c r="H189" s="355"/>
      <c r="I189" s="355"/>
      <c r="J189" s="355"/>
    </row>
    <row r="190" spans="1:10">
      <c r="A190" s="355"/>
      <c r="B190" s="355"/>
      <c r="C190" s="355"/>
      <c r="D190" s="355"/>
      <c r="E190" s="355"/>
      <c r="F190" s="355"/>
      <c r="G190" s="355"/>
      <c r="H190" s="355"/>
      <c r="I190" s="355"/>
      <c r="J190" s="355"/>
    </row>
    <row r="191" spans="1:10">
      <c r="A191" s="355"/>
      <c r="B191" s="355"/>
      <c r="C191" s="355"/>
      <c r="D191" s="355"/>
      <c r="E191" s="355"/>
      <c r="F191" s="355"/>
      <c r="G191" s="355"/>
      <c r="H191" s="355"/>
      <c r="I191" s="355"/>
      <c r="J191" s="355"/>
    </row>
    <row r="192" spans="1:10">
      <c r="A192" s="355"/>
      <c r="B192" s="355"/>
      <c r="C192" s="355"/>
      <c r="D192" s="355"/>
      <c r="E192" s="355"/>
      <c r="F192" s="355"/>
      <c r="G192" s="355"/>
      <c r="H192" s="355"/>
      <c r="I192" s="355"/>
      <c r="J192" s="355"/>
    </row>
    <row r="193" spans="1:10">
      <c r="A193" s="355"/>
      <c r="B193" s="355"/>
      <c r="C193" s="355"/>
      <c r="D193" s="355"/>
      <c r="E193" s="355"/>
      <c r="F193" s="355"/>
      <c r="G193" s="355"/>
      <c r="H193" s="355"/>
      <c r="I193" s="355"/>
      <c r="J193" s="355"/>
    </row>
    <row r="194" spans="1:10">
      <c r="A194" s="355"/>
      <c r="B194" s="355"/>
      <c r="C194" s="355"/>
      <c r="D194" s="355"/>
      <c r="E194" s="355"/>
      <c r="F194" s="355"/>
      <c r="G194" s="355"/>
      <c r="H194" s="355"/>
      <c r="I194" s="355"/>
      <c r="J194" s="355"/>
    </row>
    <row r="195" spans="1:10">
      <c r="A195" s="355"/>
      <c r="B195" s="355"/>
      <c r="C195" s="355"/>
      <c r="D195" s="355"/>
      <c r="E195" s="355"/>
      <c r="F195" s="355"/>
      <c r="G195" s="355"/>
      <c r="H195" s="355"/>
      <c r="I195" s="355"/>
      <c r="J195" s="355"/>
    </row>
    <row r="196" spans="1:10">
      <c r="A196" s="355"/>
      <c r="B196" s="355"/>
      <c r="C196" s="355"/>
      <c r="D196" s="355"/>
      <c r="E196" s="355"/>
      <c r="F196" s="355"/>
      <c r="G196" s="355"/>
      <c r="H196" s="355"/>
      <c r="I196" s="355"/>
      <c r="J196" s="355"/>
    </row>
    <row r="197" spans="1:10">
      <c r="A197" s="355"/>
      <c r="B197" s="355"/>
      <c r="C197" s="355"/>
      <c r="D197" s="355"/>
      <c r="E197" s="355"/>
      <c r="F197" s="355"/>
      <c r="G197" s="355"/>
      <c r="H197" s="355"/>
      <c r="I197" s="355"/>
      <c r="J197" s="355"/>
    </row>
    <row r="198" spans="1:10">
      <c r="A198" s="355"/>
      <c r="B198" s="355"/>
      <c r="C198" s="355"/>
      <c r="D198" s="355"/>
      <c r="E198" s="355"/>
      <c r="F198" s="355"/>
      <c r="G198" s="355"/>
      <c r="H198" s="355"/>
      <c r="I198" s="355"/>
      <c r="J198" s="355"/>
    </row>
    <row r="199" spans="1:10">
      <c r="A199" s="355"/>
      <c r="B199" s="355"/>
      <c r="C199" s="355"/>
      <c r="D199" s="355"/>
      <c r="E199" s="355"/>
      <c r="F199" s="355"/>
      <c r="G199" s="355"/>
      <c r="H199" s="355"/>
      <c r="I199" s="355"/>
      <c r="J199" s="355"/>
    </row>
    <row r="200" spans="1:10">
      <c r="A200" s="355"/>
      <c r="B200" s="355"/>
      <c r="C200" s="355"/>
      <c r="D200" s="355"/>
      <c r="E200" s="355"/>
      <c r="F200" s="355"/>
      <c r="G200" s="355"/>
      <c r="H200" s="355"/>
      <c r="I200" s="355"/>
      <c r="J200" s="355"/>
    </row>
    <row r="201" spans="1:10">
      <c r="A201" s="355"/>
      <c r="B201" s="355"/>
      <c r="C201" s="355"/>
      <c r="D201" s="355"/>
      <c r="E201" s="355"/>
      <c r="F201" s="355"/>
      <c r="G201" s="355"/>
      <c r="H201" s="355"/>
      <c r="I201" s="355"/>
      <c r="J201" s="355"/>
    </row>
    <row r="202" spans="1:10">
      <c r="A202" s="355"/>
      <c r="B202" s="355"/>
      <c r="C202" s="355"/>
      <c r="D202" s="355"/>
      <c r="E202" s="355"/>
      <c r="F202" s="355"/>
      <c r="G202" s="355"/>
      <c r="H202" s="355"/>
      <c r="I202" s="355"/>
      <c r="J202" s="355"/>
    </row>
    <row r="203" spans="1:10">
      <c r="A203" s="355"/>
      <c r="B203" s="355"/>
      <c r="C203" s="355"/>
      <c r="D203" s="355"/>
      <c r="E203" s="355"/>
      <c r="F203" s="355"/>
      <c r="G203" s="355"/>
      <c r="H203" s="355"/>
      <c r="I203" s="355"/>
      <c r="J203" s="355"/>
    </row>
    <row r="204" spans="1:10">
      <c r="A204" s="355"/>
      <c r="B204" s="355"/>
      <c r="C204" s="355"/>
      <c r="D204" s="355"/>
      <c r="E204" s="355"/>
      <c r="F204" s="355"/>
      <c r="G204" s="355"/>
      <c r="H204" s="355"/>
      <c r="I204" s="355"/>
      <c r="J204" s="355"/>
    </row>
    <row r="205" spans="1:10">
      <c r="A205" s="355"/>
      <c r="B205" s="355"/>
      <c r="C205" s="355"/>
      <c r="D205" s="355"/>
      <c r="E205" s="355"/>
      <c r="F205" s="355"/>
      <c r="G205" s="355"/>
      <c r="H205" s="355"/>
      <c r="I205" s="355"/>
      <c r="J205" s="355"/>
    </row>
    <row r="206" spans="1:10">
      <c r="A206" s="355"/>
      <c r="B206" s="355"/>
      <c r="C206" s="355"/>
      <c r="D206" s="355"/>
      <c r="E206" s="355"/>
      <c r="F206" s="355"/>
      <c r="G206" s="355"/>
      <c r="H206" s="355"/>
      <c r="I206" s="355"/>
      <c r="J206" s="355"/>
    </row>
    <row r="207" spans="1:10">
      <c r="A207" s="355"/>
      <c r="B207" s="355"/>
      <c r="C207" s="355"/>
      <c r="D207" s="355"/>
      <c r="E207" s="355"/>
      <c r="F207" s="355"/>
      <c r="G207" s="355"/>
      <c r="H207" s="355"/>
      <c r="I207" s="355"/>
      <c r="J207" s="355"/>
    </row>
    <row r="208" spans="1:10">
      <c r="A208" s="355"/>
      <c r="B208" s="355"/>
      <c r="C208" s="355"/>
      <c r="D208" s="355"/>
      <c r="E208" s="355"/>
      <c r="F208" s="355"/>
      <c r="G208" s="355"/>
      <c r="H208" s="355"/>
      <c r="I208" s="355"/>
      <c r="J208" s="355"/>
    </row>
    <row r="209" spans="1:10">
      <c r="A209" s="355"/>
      <c r="B209" s="355"/>
      <c r="C209" s="355"/>
      <c r="D209" s="355"/>
      <c r="E209" s="355"/>
      <c r="F209" s="355"/>
      <c r="G209" s="355"/>
      <c r="H209" s="355"/>
      <c r="I209" s="355"/>
      <c r="J209" s="355"/>
    </row>
    <row r="210" spans="1:10">
      <c r="A210" s="355"/>
      <c r="B210" s="355"/>
      <c r="C210" s="355"/>
      <c r="D210" s="355"/>
      <c r="E210" s="355"/>
      <c r="F210" s="355"/>
      <c r="G210" s="355"/>
      <c r="H210" s="355"/>
      <c r="I210" s="355"/>
      <c r="J210" s="355"/>
    </row>
    <row r="211" spans="1:10">
      <c r="A211" s="355"/>
      <c r="B211" s="355"/>
      <c r="C211" s="355"/>
      <c r="D211" s="355"/>
      <c r="E211" s="355"/>
      <c r="F211" s="355"/>
      <c r="G211" s="355"/>
      <c r="H211" s="355"/>
      <c r="I211" s="355"/>
      <c r="J211" s="355"/>
    </row>
    <row r="212" spans="1:10">
      <c r="A212" s="355"/>
      <c r="B212" s="355"/>
      <c r="C212" s="355"/>
      <c r="D212" s="355"/>
      <c r="E212" s="355"/>
      <c r="F212" s="355"/>
      <c r="G212" s="355"/>
      <c r="H212" s="355"/>
      <c r="I212" s="355"/>
      <c r="J212" s="355"/>
    </row>
    <row r="213" spans="1:10">
      <c r="A213" s="355"/>
      <c r="B213" s="355"/>
      <c r="C213" s="355"/>
      <c r="D213" s="355"/>
      <c r="E213" s="355"/>
      <c r="F213" s="355"/>
      <c r="G213" s="355"/>
      <c r="H213" s="355"/>
      <c r="I213" s="355"/>
      <c r="J213" s="355"/>
    </row>
    <row r="214" spans="1:10">
      <c r="A214" s="355"/>
      <c r="B214" s="355"/>
      <c r="C214" s="355"/>
      <c r="D214" s="355"/>
      <c r="E214" s="355"/>
      <c r="F214" s="355"/>
      <c r="G214" s="355"/>
      <c r="H214" s="355"/>
      <c r="I214" s="355"/>
      <c r="J214" s="355"/>
    </row>
    <row r="215" spans="1:10">
      <c r="A215" s="355"/>
      <c r="B215" s="355"/>
      <c r="C215" s="355"/>
      <c r="D215" s="355"/>
      <c r="E215" s="355"/>
      <c r="F215" s="355"/>
      <c r="G215" s="355"/>
      <c r="H215" s="355"/>
      <c r="I215" s="355"/>
      <c r="J215" s="355"/>
    </row>
    <row r="216" spans="1:10">
      <c r="A216" s="355"/>
      <c r="B216" s="355"/>
      <c r="C216" s="355"/>
      <c r="D216" s="355"/>
      <c r="E216" s="355"/>
      <c r="F216" s="355"/>
      <c r="G216" s="355"/>
      <c r="H216" s="355"/>
      <c r="I216" s="355"/>
      <c r="J216" s="355"/>
    </row>
    <row r="217" spans="1:10">
      <c r="A217" s="355"/>
      <c r="B217" s="355"/>
      <c r="C217" s="355"/>
      <c r="D217" s="355"/>
      <c r="E217" s="355"/>
      <c r="F217" s="355"/>
      <c r="G217" s="355"/>
      <c r="H217" s="355"/>
      <c r="I217" s="355"/>
      <c r="J217" s="355"/>
    </row>
    <row r="218" spans="1:10">
      <c r="A218" s="355"/>
      <c r="B218" s="355"/>
      <c r="C218" s="355"/>
      <c r="D218" s="355"/>
      <c r="E218" s="355"/>
      <c r="F218" s="355"/>
      <c r="G218" s="355"/>
      <c r="H218" s="355"/>
      <c r="I218" s="355"/>
      <c r="J218" s="355"/>
    </row>
    <row r="219" spans="1:10">
      <c r="A219" s="355"/>
      <c r="B219" s="355"/>
      <c r="C219" s="355"/>
      <c r="D219" s="355"/>
      <c r="E219" s="355"/>
      <c r="F219" s="355"/>
      <c r="G219" s="355"/>
      <c r="H219" s="355"/>
      <c r="I219" s="355"/>
      <c r="J219" s="355"/>
    </row>
    <row r="220" spans="1:10">
      <c r="A220" s="355"/>
      <c r="B220" s="355"/>
      <c r="C220" s="355"/>
      <c r="D220" s="355"/>
      <c r="E220" s="355"/>
      <c r="F220" s="355"/>
      <c r="G220" s="355"/>
      <c r="H220" s="355"/>
      <c r="I220" s="355"/>
      <c r="J220" s="355"/>
    </row>
    <row r="221" spans="1:10">
      <c r="A221" s="355"/>
      <c r="B221" s="355"/>
      <c r="C221" s="355"/>
      <c r="D221" s="355"/>
      <c r="E221" s="355"/>
      <c r="F221" s="355"/>
      <c r="G221" s="355"/>
      <c r="H221" s="355"/>
      <c r="I221" s="355"/>
      <c r="J221" s="355"/>
    </row>
    <row r="222" spans="1:10">
      <c r="A222" s="355"/>
      <c r="B222" s="355"/>
      <c r="C222" s="355"/>
      <c r="D222" s="355"/>
      <c r="E222" s="355"/>
      <c r="F222" s="355"/>
      <c r="G222" s="355"/>
      <c r="H222" s="355"/>
      <c r="I222" s="355"/>
      <c r="J222" s="355"/>
    </row>
    <row r="223" spans="1:10">
      <c r="A223" s="355"/>
      <c r="B223" s="355"/>
      <c r="C223" s="355"/>
      <c r="D223" s="355"/>
      <c r="E223" s="355"/>
      <c r="F223" s="355"/>
      <c r="G223" s="355"/>
      <c r="H223" s="355"/>
      <c r="I223" s="355"/>
      <c r="J223" s="355"/>
    </row>
    <row r="224" spans="1:10">
      <c r="A224" s="355"/>
      <c r="B224" s="355"/>
      <c r="C224" s="355"/>
      <c r="D224" s="355"/>
      <c r="E224" s="355"/>
      <c r="F224" s="355"/>
      <c r="G224" s="355"/>
      <c r="H224" s="355"/>
      <c r="I224" s="355"/>
      <c r="J224" s="355"/>
    </row>
    <row r="225" spans="1:10">
      <c r="A225" s="355"/>
      <c r="B225" s="355"/>
      <c r="C225" s="355"/>
      <c r="D225" s="355"/>
      <c r="E225" s="355"/>
      <c r="F225" s="355"/>
      <c r="G225" s="355"/>
      <c r="H225" s="355"/>
      <c r="I225" s="355"/>
      <c r="J225" s="355"/>
    </row>
    <row r="226" spans="1:10">
      <c r="A226" s="355"/>
      <c r="B226" s="355"/>
      <c r="C226" s="355"/>
      <c r="D226" s="355"/>
      <c r="E226" s="355"/>
      <c r="F226" s="355"/>
      <c r="G226" s="355"/>
      <c r="H226" s="355"/>
      <c r="I226" s="355"/>
      <c r="J226" s="355"/>
    </row>
    <row r="227" spans="1:10">
      <c r="A227" s="355"/>
      <c r="B227" s="355"/>
      <c r="C227" s="355"/>
      <c r="D227" s="355"/>
      <c r="E227" s="355"/>
      <c r="F227" s="355"/>
      <c r="G227" s="355"/>
      <c r="H227" s="355"/>
      <c r="I227" s="355"/>
      <c r="J227" s="355"/>
    </row>
    <row r="228" spans="1:10">
      <c r="A228" s="355"/>
      <c r="B228" s="355"/>
      <c r="C228" s="355"/>
      <c r="D228" s="355"/>
      <c r="E228" s="355"/>
      <c r="F228" s="355"/>
      <c r="G228" s="355"/>
      <c r="H228" s="355"/>
      <c r="I228" s="355"/>
      <c r="J228" s="355"/>
    </row>
    <row r="229" spans="1:10">
      <c r="A229" s="355"/>
      <c r="B229" s="355"/>
      <c r="C229" s="355"/>
      <c r="D229" s="355"/>
      <c r="E229" s="355"/>
      <c r="F229" s="355"/>
      <c r="G229" s="355"/>
      <c r="H229" s="355"/>
      <c r="I229" s="355"/>
      <c r="J229" s="355"/>
    </row>
    <row r="230" spans="1:10">
      <c r="A230" s="355"/>
      <c r="B230" s="355"/>
      <c r="C230" s="355"/>
      <c r="D230" s="355"/>
      <c r="E230" s="355"/>
      <c r="F230" s="355"/>
      <c r="G230" s="355"/>
      <c r="H230" s="355"/>
      <c r="I230" s="355"/>
      <c r="J230" s="355"/>
    </row>
    <row r="231" spans="1:10">
      <c r="A231" s="355"/>
      <c r="B231" s="355"/>
      <c r="C231" s="355"/>
      <c r="D231" s="355"/>
      <c r="E231" s="355"/>
      <c r="F231" s="355"/>
      <c r="G231" s="355"/>
      <c r="H231" s="355"/>
      <c r="I231" s="355"/>
      <c r="J231" s="355"/>
    </row>
    <row r="232" spans="1:10">
      <c r="A232" s="355"/>
      <c r="B232" s="355"/>
      <c r="C232" s="355"/>
      <c r="D232" s="355"/>
      <c r="E232" s="355"/>
      <c r="F232" s="355"/>
      <c r="G232" s="355"/>
      <c r="H232" s="355"/>
      <c r="I232" s="355"/>
      <c r="J232" s="355"/>
    </row>
    <row r="233" spans="1:10">
      <c r="A233" s="355"/>
      <c r="B233" s="355"/>
      <c r="C233" s="355"/>
      <c r="D233" s="355"/>
      <c r="E233" s="355"/>
      <c r="F233" s="355"/>
      <c r="G233" s="355"/>
      <c r="H233" s="355"/>
      <c r="I233" s="355"/>
      <c r="J233" s="355"/>
    </row>
    <row r="234" spans="1:10">
      <c r="A234" s="355"/>
      <c r="B234" s="355"/>
      <c r="C234" s="355"/>
      <c r="D234" s="355"/>
      <c r="E234" s="355"/>
      <c r="F234" s="355"/>
      <c r="G234" s="355"/>
      <c r="H234" s="355"/>
      <c r="I234" s="355"/>
      <c r="J234" s="355"/>
    </row>
    <row r="235" spans="1:10">
      <c r="A235" s="355"/>
      <c r="B235" s="355"/>
      <c r="C235" s="355"/>
      <c r="D235" s="355"/>
      <c r="E235" s="355"/>
      <c r="F235" s="355"/>
      <c r="G235" s="355"/>
      <c r="H235" s="355"/>
      <c r="I235" s="355"/>
      <c r="J235" s="355"/>
    </row>
    <row r="236" spans="1:10">
      <c r="A236" s="355"/>
      <c r="B236" s="355"/>
      <c r="C236" s="355"/>
      <c r="D236" s="355"/>
      <c r="E236" s="355"/>
      <c r="F236" s="355"/>
      <c r="G236" s="355"/>
      <c r="H236" s="355"/>
      <c r="I236" s="355"/>
      <c r="J236" s="355"/>
    </row>
    <row r="237" spans="1:10">
      <c r="A237" s="355"/>
      <c r="B237" s="355"/>
      <c r="C237" s="355"/>
      <c r="D237" s="355"/>
      <c r="E237" s="355"/>
      <c r="F237" s="355"/>
      <c r="G237" s="355"/>
      <c r="H237" s="355"/>
      <c r="I237" s="355"/>
      <c r="J237" s="355"/>
    </row>
    <row r="238" spans="1:10">
      <c r="A238" s="355"/>
      <c r="B238" s="355"/>
      <c r="C238" s="355"/>
      <c r="D238" s="355"/>
      <c r="E238" s="355"/>
      <c r="F238" s="355"/>
      <c r="G238" s="355"/>
      <c r="H238" s="355"/>
      <c r="I238" s="355"/>
      <c r="J238" s="355"/>
    </row>
    <row r="239" spans="1:10">
      <c r="A239" s="355"/>
      <c r="B239" s="355"/>
      <c r="C239" s="355"/>
      <c r="D239" s="355"/>
      <c r="E239" s="355"/>
      <c r="F239" s="355"/>
      <c r="G239" s="355"/>
      <c r="H239" s="355"/>
      <c r="I239" s="355"/>
      <c r="J239" s="355"/>
    </row>
    <row r="240" spans="1:10">
      <c r="A240" s="355"/>
      <c r="B240" s="355"/>
      <c r="C240" s="355"/>
      <c r="D240" s="355"/>
      <c r="E240" s="355"/>
      <c r="F240" s="355"/>
      <c r="G240" s="355"/>
      <c r="H240" s="355"/>
      <c r="I240" s="355"/>
      <c r="J240" s="355"/>
    </row>
    <row r="241" spans="1:10">
      <c r="A241" s="355"/>
      <c r="B241" s="355"/>
      <c r="C241" s="355"/>
      <c r="D241" s="355"/>
      <c r="E241" s="355"/>
      <c r="F241" s="355"/>
      <c r="G241" s="355"/>
      <c r="H241" s="355"/>
      <c r="I241" s="355"/>
      <c r="J241" s="355"/>
    </row>
    <row r="242" spans="1:10">
      <c r="A242" s="355"/>
      <c r="B242" s="355"/>
      <c r="C242" s="355"/>
      <c r="D242" s="355"/>
      <c r="E242" s="355"/>
      <c r="F242" s="355"/>
      <c r="G242" s="355"/>
      <c r="H242" s="355"/>
      <c r="I242" s="355"/>
      <c r="J242" s="355"/>
    </row>
    <row r="243" spans="1:10">
      <c r="A243" s="355"/>
      <c r="B243" s="355"/>
      <c r="C243" s="355"/>
      <c r="D243" s="355"/>
      <c r="E243" s="355"/>
      <c r="F243" s="355"/>
      <c r="G243" s="355"/>
      <c r="H243" s="355"/>
      <c r="I243" s="355"/>
      <c r="J243" s="355"/>
    </row>
    <row r="244" spans="1:10">
      <c r="A244" s="355"/>
      <c r="B244" s="355"/>
      <c r="C244" s="355"/>
      <c r="D244" s="355"/>
      <c r="E244" s="355"/>
      <c r="F244" s="355"/>
      <c r="G244" s="355"/>
      <c r="H244" s="355"/>
      <c r="I244" s="355"/>
      <c r="J244" s="355"/>
    </row>
    <row r="245" spans="1:10">
      <c r="A245" s="355"/>
      <c r="B245" s="355"/>
      <c r="C245" s="355"/>
      <c r="D245" s="355"/>
      <c r="E245" s="355"/>
      <c r="F245" s="355"/>
      <c r="G245" s="355"/>
      <c r="H245" s="355"/>
      <c r="I245" s="355"/>
      <c r="J245" s="355"/>
    </row>
    <row r="246" spans="1:10">
      <c r="A246" s="355"/>
      <c r="B246" s="355"/>
      <c r="C246" s="355"/>
      <c r="D246" s="355"/>
      <c r="E246" s="355"/>
      <c r="F246" s="355"/>
      <c r="G246" s="355"/>
      <c r="H246" s="355"/>
      <c r="I246" s="355"/>
      <c r="J246" s="355"/>
    </row>
    <row r="247" spans="1:10">
      <c r="A247" s="355"/>
      <c r="B247" s="355"/>
      <c r="C247" s="355"/>
      <c r="D247" s="355"/>
      <c r="E247" s="355"/>
      <c r="F247" s="355"/>
      <c r="G247" s="355"/>
      <c r="H247" s="355"/>
      <c r="I247" s="355"/>
      <c r="J247" s="355"/>
    </row>
    <row r="248" spans="1:10">
      <c r="A248" s="355"/>
      <c r="B248" s="355"/>
      <c r="C248" s="355"/>
      <c r="D248" s="355"/>
      <c r="E248" s="355"/>
      <c r="F248" s="355"/>
      <c r="G248" s="355"/>
      <c r="H248" s="355"/>
      <c r="I248" s="355"/>
      <c r="J248" s="355"/>
    </row>
    <row r="249" spans="1:10">
      <c r="A249" s="355"/>
      <c r="B249" s="355"/>
      <c r="C249" s="355"/>
      <c r="D249" s="355"/>
      <c r="E249" s="355"/>
      <c r="F249" s="355"/>
      <c r="G249" s="355"/>
      <c r="H249" s="355"/>
      <c r="I249" s="355"/>
      <c r="J249" s="355"/>
    </row>
    <row r="250" spans="1:10">
      <c r="A250" s="355"/>
      <c r="B250" s="355"/>
      <c r="C250" s="355"/>
      <c r="D250" s="355"/>
      <c r="E250" s="355"/>
      <c r="F250" s="355"/>
      <c r="G250" s="355"/>
      <c r="H250" s="355"/>
      <c r="I250" s="355"/>
      <c r="J250" s="355"/>
    </row>
    <row r="251" spans="1:10">
      <c r="A251" s="355"/>
      <c r="B251" s="355"/>
      <c r="C251" s="355"/>
      <c r="D251" s="355"/>
      <c r="E251" s="355"/>
      <c r="F251" s="355"/>
      <c r="G251" s="355"/>
      <c r="H251" s="355"/>
      <c r="I251" s="355"/>
      <c r="J251" s="355"/>
    </row>
    <row r="252" spans="1:10">
      <c r="A252" s="355"/>
      <c r="B252" s="355"/>
      <c r="C252" s="355"/>
      <c r="D252" s="355"/>
      <c r="E252" s="355"/>
      <c r="F252" s="355"/>
      <c r="G252" s="355"/>
      <c r="H252" s="355"/>
      <c r="I252" s="355"/>
      <c r="J252" s="355"/>
    </row>
    <row r="253" spans="1:10">
      <c r="A253" s="355"/>
      <c r="B253" s="355"/>
      <c r="C253" s="355"/>
      <c r="D253" s="355"/>
      <c r="E253" s="355"/>
      <c r="F253" s="355"/>
      <c r="G253" s="355"/>
      <c r="H253" s="355"/>
      <c r="I253" s="355"/>
      <c r="J253" s="355"/>
    </row>
    <row r="254" spans="1:10">
      <c r="A254" s="355"/>
      <c r="B254" s="355"/>
      <c r="C254" s="355"/>
      <c r="D254" s="355"/>
      <c r="E254" s="355"/>
      <c r="F254" s="355"/>
      <c r="G254" s="355"/>
      <c r="H254" s="355"/>
      <c r="I254" s="355"/>
      <c r="J254" s="355"/>
    </row>
    <row r="255" spans="1:10">
      <c r="A255" s="355"/>
      <c r="B255" s="355"/>
      <c r="C255" s="355"/>
      <c r="D255" s="355"/>
      <c r="E255" s="355"/>
      <c r="F255" s="355"/>
      <c r="G255" s="355"/>
      <c r="H255" s="355"/>
      <c r="I255" s="355"/>
      <c r="J255" s="355"/>
    </row>
    <row r="256" spans="1:10">
      <c r="A256" s="355"/>
      <c r="B256" s="355"/>
      <c r="C256" s="355"/>
      <c r="D256" s="355"/>
      <c r="E256" s="355"/>
      <c r="F256" s="355"/>
      <c r="G256" s="355"/>
      <c r="H256" s="355"/>
      <c r="I256" s="355"/>
      <c r="J256" s="355"/>
    </row>
    <row r="257" spans="1:10">
      <c r="A257" s="355"/>
      <c r="B257" s="355"/>
      <c r="C257" s="355"/>
      <c r="D257" s="355"/>
      <c r="E257" s="355"/>
      <c r="F257" s="355"/>
      <c r="G257" s="355"/>
      <c r="H257" s="355"/>
      <c r="I257" s="355"/>
      <c r="J257" s="355"/>
    </row>
    <row r="258" spans="1:10">
      <c r="A258" s="355"/>
      <c r="B258" s="355"/>
      <c r="C258" s="355"/>
      <c r="D258" s="355"/>
      <c r="E258" s="355"/>
      <c r="F258" s="355"/>
      <c r="G258" s="355"/>
      <c r="H258" s="355"/>
      <c r="I258" s="355"/>
      <c r="J258" s="355"/>
    </row>
    <row r="259" spans="1:10">
      <c r="A259" s="355"/>
      <c r="B259" s="355"/>
      <c r="C259" s="355"/>
      <c r="D259" s="355"/>
      <c r="E259" s="355"/>
      <c r="F259" s="355"/>
      <c r="G259" s="355"/>
      <c r="H259" s="355"/>
      <c r="I259" s="355"/>
      <c r="J259" s="355"/>
    </row>
    <row r="260" spans="1:10">
      <c r="A260" s="355"/>
      <c r="B260" s="355"/>
      <c r="C260" s="355"/>
      <c r="D260" s="355"/>
      <c r="E260" s="355"/>
      <c r="F260" s="355"/>
      <c r="G260" s="355"/>
      <c r="H260" s="355"/>
      <c r="I260" s="355"/>
      <c r="J260" s="355"/>
    </row>
    <row r="261" spans="1:10">
      <c r="A261" s="355"/>
      <c r="B261" s="355"/>
      <c r="C261" s="355"/>
      <c r="D261" s="355"/>
      <c r="E261" s="355"/>
      <c r="F261" s="355"/>
      <c r="G261" s="355"/>
      <c r="H261" s="355"/>
      <c r="I261" s="355"/>
      <c r="J261" s="355"/>
    </row>
    <row r="262" spans="1:10">
      <c r="A262" s="355"/>
      <c r="B262" s="355"/>
      <c r="C262" s="355"/>
      <c r="D262" s="355"/>
      <c r="E262" s="355"/>
      <c r="F262" s="355"/>
      <c r="G262" s="355"/>
      <c r="H262" s="355"/>
      <c r="I262" s="355"/>
      <c r="J262" s="355"/>
    </row>
    <row r="263" spans="1:10">
      <c r="A263" s="355"/>
      <c r="B263" s="355"/>
      <c r="C263" s="355"/>
      <c r="D263" s="355"/>
      <c r="E263" s="355"/>
      <c r="F263" s="355"/>
      <c r="G263" s="355"/>
      <c r="H263" s="355"/>
      <c r="I263" s="355"/>
      <c r="J263" s="355"/>
    </row>
    <row r="264" spans="1:10">
      <c r="A264" s="355"/>
      <c r="B264" s="355"/>
      <c r="C264" s="355"/>
      <c r="D264" s="355"/>
      <c r="E264" s="355"/>
      <c r="F264" s="355"/>
      <c r="G264" s="355"/>
      <c r="H264" s="355"/>
      <c r="I264" s="355"/>
      <c r="J264" s="355"/>
    </row>
    <row r="265" spans="1:10">
      <c r="A265" s="355"/>
      <c r="B265" s="355"/>
      <c r="C265" s="355"/>
      <c r="D265" s="355"/>
      <c r="E265" s="355"/>
      <c r="F265" s="355"/>
      <c r="G265" s="355"/>
      <c r="H265" s="355"/>
      <c r="I265" s="355"/>
      <c r="J265" s="355"/>
    </row>
    <row r="266" spans="1:10">
      <c r="A266" s="355"/>
      <c r="B266" s="355"/>
      <c r="C266" s="355"/>
      <c r="D266" s="355"/>
      <c r="E266" s="355"/>
      <c r="F266" s="355"/>
      <c r="G266" s="355"/>
      <c r="H266" s="355"/>
      <c r="I266" s="355"/>
      <c r="J266" s="355"/>
    </row>
    <row r="267" spans="1:10">
      <c r="A267" s="355"/>
      <c r="B267" s="355"/>
      <c r="C267" s="355"/>
      <c r="D267" s="355"/>
      <c r="E267" s="355"/>
      <c r="F267" s="355"/>
      <c r="G267" s="355"/>
      <c r="H267" s="355"/>
      <c r="I267" s="355"/>
      <c r="J267" s="355"/>
    </row>
    <row r="268" spans="1:10">
      <c r="A268" s="355"/>
      <c r="B268" s="355"/>
      <c r="C268" s="355"/>
      <c r="D268" s="355"/>
      <c r="E268" s="355"/>
      <c r="F268" s="355"/>
      <c r="G268" s="355"/>
      <c r="H268" s="355"/>
      <c r="I268" s="355"/>
      <c r="J268" s="355"/>
    </row>
    <row r="269" spans="1:10">
      <c r="A269" s="355"/>
      <c r="B269" s="355"/>
      <c r="C269" s="355"/>
      <c r="D269" s="355"/>
      <c r="E269" s="355"/>
      <c r="F269" s="355"/>
      <c r="G269" s="355"/>
      <c r="H269" s="355"/>
      <c r="I269" s="355"/>
      <c r="J269" s="355"/>
    </row>
    <row r="270" spans="1:10">
      <c r="A270" s="355"/>
      <c r="B270" s="355"/>
      <c r="C270" s="355"/>
      <c r="D270" s="355"/>
      <c r="E270" s="355"/>
      <c r="F270" s="355"/>
      <c r="G270" s="355"/>
      <c r="H270" s="355"/>
      <c r="I270" s="355"/>
      <c r="J270" s="355"/>
    </row>
    <row r="271" spans="1:10">
      <c r="A271" s="355"/>
      <c r="B271" s="355"/>
      <c r="C271" s="355"/>
      <c r="D271" s="355"/>
      <c r="E271" s="355"/>
      <c r="F271" s="355"/>
      <c r="G271" s="355"/>
      <c r="H271" s="355"/>
      <c r="I271" s="355"/>
      <c r="J271" s="355"/>
    </row>
    <row r="272" spans="1:10">
      <c r="A272" s="355"/>
      <c r="B272" s="355"/>
      <c r="C272" s="355"/>
      <c r="D272" s="355"/>
      <c r="E272" s="355"/>
      <c r="F272" s="355"/>
      <c r="G272" s="355"/>
      <c r="H272" s="355"/>
      <c r="I272" s="355"/>
      <c r="J272" s="355"/>
    </row>
    <row r="273" spans="1:10">
      <c r="A273" s="355"/>
      <c r="B273" s="355"/>
      <c r="C273" s="355"/>
      <c r="D273" s="355"/>
      <c r="E273" s="355"/>
      <c r="F273" s="355"/>
      <c r="G273" s="355"/>
      <c r="H273" s="355"/>
      <c r="I273" s="355"/>
      <c r="J273" s="355"/>
    </row>
    <row r="274" spans="1:10">
      <c r="A274" s="355"/>
      <c r="B274" s="355"/>
      <c r="C274" s="355"/>
      <c r="D274" s="355"/>
      <c r="E274" s="355"/>
      <c r="F274" s="355"/>
      <c r="G274" s="355"/>
      <c r="H274" s="355"/>
      <c r="I274" s="355"/>
      <c r="J274" s="355"/>
    </row>
    <row r="275" spans="1:10">
      <c r="A275" s="355"/>
      <c r="B275" s="355"/>
      <c r="C275" s="355"/>
      <c r="D275" s="355"/>
      <c r="E275" s="355"/>
      <c r="F275" s="355"/>
      <c r="G275" s="355"/>
      <c r="H275" s="355"/>
      <c r="I275" s="355"/>
      <c r="J275" s="355"/>
    </row>
    <row r="276" spans="1:10">
      <c r="A276" s="355"/>
      <c r="B276" s="355"/>
      <c r="C276" s="355"/>
      <c r="D276" s="355"/>
      <c r="E276" s="355"/>
      <c r="F276" s="355"/>
      <c r="G276" s="355"/>
      <c r="H276" s="355"/>
      <c r="I276" s="355"/>
      <c r="J276" s="355"/>
    </row>
    <row r="277" spans="1:10">
      <c r="A277" s="355"/>
      <c r="B277" s="355"/>
      <c r="C277" s="355"/>
      <c r="D277" s="355"/>
      <c r="E277" s="355"/>
      <c r="F277" s="355"/>
      <c r="G277" s="355"/>
      <c r="H277" s="355"/>
      <c r="I277" s="355"/>
      <c r="J277" s="355"/>
    </row>
    <row r="278" spans="1:10">
      <c r="A278" s="355"/>
      <c r="B278" s="355"/>
      <c r="C278" s="355"/>
      <c r="D278" s="355"/>
      <c r="E278" s="355"/>
      <c r="F278" s="355"/>
      <c r="G278" s="355"/>
      <c r="H278" s="355"/>
      <c r="I278" s="355"/>
      <c r="J278" s="355"/>
    </row>
    <row r="279" spans="1:10">
      <c r="A279" s="355"/>
      <c r="B279" s="355"/>
      <c r="C279" s="355"/>
      <c r="D279" s="355"/>
      <c r="E279" s="355"/>
      <c r="F279" s="355"/>
      <c r="G279" s="355"/>
      <c r="H279" s="355"/>
      <c r="I279" s="355"/>
      <c r="J279" s="355"/>
    </row>
    <row r="280" spans="1:10">
      <c r="A280" s="355"/>
      <c r="B280" s="355"/>
      <c r="C280" s="355"/>
      <c r="D280" s="355"/>
      <c r="E280" s="355"/>
      <c r="F280" s="355"/>
      <c r="G280" s="355"/>
      <c r="H280" s="355"/>
      <c r="I280" s="355"/>
      <c r="J280" s="355"/>
    </row>
    <row r="281" spans="1:10">
      <c r="A281" s="355"/>
      <c r="B281" s="355"/>
      <c r="C281" s="355"/>
      <c r="D281" s="355"/>
      <c r="E281" s="355"/>
      <c r="F281" s="355"/>
      <c r="G281" s="355"/>
      <c r="H281" s="355"/>
      <c r="I281" s="355"/>
      <c r="J281" s="355"/>
    </row>
    <row r="282" spans="1:10">
      <c r="A282" s="355"/>
      <c r="B282" s="355"/>
      <c r="C282" s="355"/>
      <c r="D282" s="355"/>
      <c r="E282" s="355"/>
      <c r="F282" s="355"/>
      <c r="G282" s="355"/>
      <c r="H282" s="355"/>
      <c r="I282" s="355"/>
      <c r="J282" s="355"/>
    </row>
    <row r="283" spans="1:10">
      <c r="A283" s="355"/>
      <c r="B283" s="355"/>
      <c r="C283" s="355"/>
      <c r="D283" s="355"/>
      <c r="E283" s="355"/>
      <c r="F283" s="355"/>
      <c r="G283" s="355"/>
      <c r="H283" s="355"/>
      <c r="I283" s="355"/>
      <c r="J283" s="355"/>
    </row>
    <row r="284" spans="1:10">
      <c r="A284" s="355"/>
      <c r="B284" s="355"/>
      <c r="C284" s="355"/>
      <c r="D284" s="355"/>
      <c r="E284" s="355"/>
      <c r="F284" s="355"/>
      <c r="G284" s="355"/>
      <c r="H284" s="355"/>
      <c r="I284" s="355"/>
      <c r="J284" s="355"/>
    </row>
    <row r="285" spans="1:10">
      <c r="A285" s="355"/>
      <c r="B285" s="355"/>
      <c r="C285" s="355"/>
      <c r="D285" s="355"/>
      <c r="E285" s="355"/>
      <c r="F285" s="355"/>
      <c r="G285" s="355"/>
      <c r="H285" s="355"/>
      <c r="I285" s="355"/>
      <c r="J285" s="355"/>
    </row>
    <row r="286" spans="1:10">
      <c r="A286" s="355"/>
      <c r="B286" s="355"/>
      <c r="C286" s="355"/>
      <c r="D286" s="355"/>
      <c r="E286" s="355"/>
      <c r="F286" s="355"/>
      <c r="G286" s="355"/>
      <c r="H286" s="355"/>
      <c r="I286" s="355"/>
      <c r="J286" s="355"/>
    </row>
    <row r="287" spans="1:10">
      <c r="A287" s="355"/>
      <c r="B287" s="355"/>
      <c r="C287" s="355"/>
      <c r="D287" s="355"/>
      <c r="E287" s="355"/>
      <c r="F287" s="355"/>
      <c r="G287" s="355"/>
      <c r="H287" s="355"/>
      <c r="I287" s="355"/>
      <c r="J287" s="355"/>
    </row>
    <row r="288" spans="1:10">
      <c r="A288" s="355"/>
      <c r="B288" s="355"/>
      <c r="C288" s="355"/>
      <c r="D288" s="355"/>
      <c r="E288" s="355"/>
      <c r="F288" s="355"/>
      <c r="G288" s="355"/>
      <c r="H288" s="355"/>
      <c r="I288" s="355"/>
      <c r="J288" s="355"/>
    </row>
    <row r="289" spans="1:10">
      <c r="A289" s="355"/>
      <c r="B289" s="355"/>
      <c r="C289" s="355"/>
      <c r="D289" s="355"/>
      <c r="E289" s="355"/>
      <c r="F289" s="355"/>
      <c r="G289" s="355"/>
      <c r="H289" s="355"/>
      <c r="I289" s="355"/>
      <c r="J289" s="355"/>
    </row>
    <row r="290" spans="1:10">
      <c r="A290" s="355"/>
      <c r="B290" s="355"/>
      <c r="C290" s="355"/>
      <c r="D290" s="355"/>
      <c r="E290" s="355"/>
      <c r="F290" s="355"/>
      <c r="G290" s="355"/>
      <c r="H290" s="355"/>
      <c r="I290" s="355"/>
      <c r="J290" s="355"/>
    </row>
    <row r="291" spans="1:10">
      <c r="A291" s="355"/>
      <c r="B291" s="355"/>
      <c r="C291" s="355"/>
      <c r="D291" s="355"/>
      <c r="E291" s="355"/>
      <c r="F291" s="355"/>
      <c r="G291" s="355"/>
      <c r="H291" s="355"/>
      <c r="I291" s="355"/>
      <c r="J291" s="355"/>
    </row>
    <row r="292" spans="1:10">
      <c r="A292" s="355"/>
      <c r="B292" s="355"/>
      <c r="C292" s="355"/>
      <c r="D292" s="355"/>
      <c r="E292" s="355"/>
      <c r="F292" s="355"/>
      <c r="G292" s="355"/>
      <c r="H292" s="355"/>
      <c r="I292" s="355"/>
      <c r="J292" s="355"/>
    </row>
    <row r="293" spans="1:10">
      <c r="A293" s="355"/>
      <c r="B293" s="355"/>
      <c r="C293" s="355"/>
      <c r="D293" s="355"/>
      <c r="E293" s="355"/>
      <c r="F293" s="355"/>
      <c r="G293" s="355"/>
      <c r="H293" s="355"/>
      <c r="I293" s="355"/>
      <c r="J293" s="355"/>
    </row>
    <row r="294" spans="1:10">
      <c r="A294" s="355"/>
      <c r="B294" s="355"/>
      <c r="C294" s="355"/>
      <c r="D294" s="355"/>
      <c r="E294" s="355"/>
      <c r="F294" s="355"/>
      <c r="G294" s="355"/>
      <c r="H294" s="355"/>
      <c r="I294" s="355"/>
      <c r="J294" s="355"/>
    </row>
    <row r="295" spans="1:10">
      <c r="A295" s="355"/>
      <c r="B295" s="355"/>
      <c r="C295" s="355"/>
      <c r="D295" s="355"/>
      <c r="E295" s="355"/>
      <c r="F295" s="355"/>
      <c r="G295" s="355"/>
      <c r="H295" s="355"/>
      <c r="I295" s="355"/>
      <c r="J295" s="355"/>
    </row>
    <row r="296" spans="1:10">
      <c r="A296" s="355"/>
      <c r="B296" s="355"/>
      <c r="C296" s="355"/>
      <c r="D296" s="355"/>
      <c r="E296" s="355"/>
      <c r="F296" s="355"/>
      <c r="G296" s="355"/>
      <c r="H296" s="355"/>
      <c r="I296" s="355"/>
      <c r="J296" s="355"/>
    </row>
    <row r="297" spans="1:10">
      <c r="A297" s="355"/>
      <c r="B297" s="355"/>
      <c r="C297" s="355"/>
      <c r="D297" s="355"/>
      <c r="E297" s="355"/>
      <c r="F297" s="355"/>
      <c r="G297" s="355"/>
      <c r="H297" s="355"/>
      <c r="I297" s="355"/>
      <c r="J297" s="355"/>
    </row>
    <row r="298" spans="1:10">
      <c r="A298" s="355"/>
      <c r="B298" s="355"/>
      <c r="C298" s="355"/>
      <c r="D298" s="355"/>
      <c r="E298" s="355"/>
      <c r="F298" s="355"/>
      <c r="G298" s="355"/>
      <c r="H298" s="355"/>
      <c r="I298" s="355"/>
      <c r="J298" s="355"/>
    </row>
    <row r="299" spans="1:10">
      <c r="A299" s="355"/>
      <c r="B299" s="355"/>
      <c r="C299" s="355"/>
      <c r="D299" s="355"/>
      <c r="E299" s="355"/>
      <c r="F299" s="355"/>
      <c r="G299" s="355"/>
      <c r="H299" s="355"/>
      <c r="I299" s="355"/>
      <c r="J299" s="355"/>
    </row>
    <row r="300" spans="1:10">
      <c r="A300" s="355"/>
      <c r="B300" s="355"/>
      <c r="C300" s="355"/>
      <c r="D300" s="355"/>
      <c r="E300" s="355"/>
      <c r="F300" s="355"/>
      <c r="G300" s="355"/>
      <c r="H300" s="355"/>
      <c r="I300" s="355"/>
      <c r="J300" s="355"/>
    </row>
    <row r="301" spans="1:10">
      <c r="A301" s="355"/>
      <c r="B301" s="355"/>
      <c r="C301" s="355"/>
      <c r="D301" s="355"/>
      <c r="E301" s="355"/>
      <c r="F301" s="355"/>
      <c r="G301" s="355"/>
      <c r="H301" s="355"/>
      <c r="I301" s="355"/>
      <c r="J301" s="355"/>
    </row>
    <row r="302" spans="1:10">
      <c r="A302" s="355"/>
      <c r="B302" s="355"/>
      <c r="C302" s="355"/>
      <c r="D302" s="355"/>
      <c r="E302" s="355"/>
      <c r="F302" s="355"/>
      <c r="G302" s="355"/>
      <c r="H302" s="355"/>
      <c r="I302" s="355"/>
      <c r="J302" s="355"/>
    </row>
    <row r="303" spans="1:10">
      <c r="A303" s="355"/>
      <c r="B303" s="355"/>
      <c r="C303" s="355"/>
      <c r="D303" s="355"/>
      <c r="E303" s="355"/>
      <c r="F303" s="355"/>
      <c r="G303" s="355"/>
      <c r="H303" s="355"/>
      <c r="I303" s="355"/>
      <c r="J303" s="355"/>
    </row>
    <row r="304" spans="1:10">
      <c r="A304" s="355"/>
      <c r="B304" s="355"/>
      <c r="C304" s="355"/>
      <c r="D304" s="355"/>
      <c r="E304" s="355"/>
      <c r="F304" s="355"/>
      <c r="G304" s="355"/>
      <c r="H304" s="355"/>
      <c r="I304" s="355"/>
      <c r="J304" s="355"/>
    </row>
    <row r="305" spans="1:10">
      <c r="A305" s="355"/>
      <c r="B305" s="355"/>
      <c r="C305" s="355"/>
      <c r="D305" s="355"/>
      <c r="E305" s="355"/>
      <c r="F305" s="355"/>
      <c r="G305" s="355"/>
      <c r="H305" s="355"/>
      <c r="I305" s="355"/>
      <c r="J305" s="355"/>
    </row>
    <row r="306" spans="1:10">
      <c r="A306" s="355"/>
      <c r="B306" s="355"/>
      <c r="C306" s="355"/>
      <c r="D306" s="355"/>
      <c r="E306" s="355"/>
      <c r="F306" s="355"/>
      <c r="G306" s="355"/>
      <c r="H306" s="355"/>
      <c r="I306" s="355"/>
      <c r="J306" s="355"/>
    </row>
    <row r="307" spans="1:10">
      <c r="A307" s="355"/>
      <c r="B307" s="355"/>
      <c r="C307" s="355"/>
      <c r="D307" s="355"/>
      <c r="E307" s="355"/>
      <c r="F307" s="355"/>
      <c r="G307" s="355"/>
      <c r="H307" s="355"/>
      <c r="I307" s="355"/>
      <c r="J307" s="355"/>
    </row>
    <row r="308" spans="1:10">
      <c r="A308" s="355"/>
      <c r="B308" s="355"/>
      <c r="C308" s="355"/>
      <c r="D308" s="355"/>
      <c r="E308" s="355"/>
      <c r="F308" s="355"/>
      <c r="G308" s="355"/>
      <c r="H308" s="355"/>
      <c r="I308" s="355"/>
      <c r="J308" s="355"/>
    </row>
    <row r="309" spans="1:10">
      <c r="A309" s="355"/>
      <c r="B309" s="355"/>
      <c r="C309" s="355"/>
      <c r="D309" s="355"/>
      <c r="E309" s="355"/>
      <c r="F309" s="355"/>
      <c r="G309" s="355"/>
      <c r="H309" s="355"/>
      <c r="I309" s="355"/>
      <c r="J309" s="355"/>
    </row>
    <row r="310" spans="1:10">
      <c r="A310" s="355"/>
      <c r="B310" s="355"/>
      <c r="C310" s="355"/>
      <c r="D310" s="355"/>
      <c r="E310" s="355"/>
      <c r="F310" s="355"/>
      <c r="G310" s="355"/>
      <c r="H310" s="355"/>
      <c r="I310" s="355"/>
      <c r="J310" s="355"/>
    </row>
    <row r="311" spans="1:10">
      <c r="A311" s="355"/>
      <c r="B311" s="355"/>
      <c r="C311" s="355"/>
      <c r="D311" s="355"/>
      <c r="E311" s="355"/>
      <c r="F311" s="355"/>
      <c r="G311" s="355"/>
      <c r="H311" s="355"/>
      <c r="I311" s="355"/>
      <c r="J311" s="355"/>
    </row>
    <row r="312" spans="1:10">
      <c r="A312" s="355"/>
      <c r="B312" s="355"/>
      <c r="C312" s="355"/>
      <c r="D312" s="355"/>
      <c r="E312" s="355"/>
      <c r="F312" s="355"/>
      <c r="G312" s="355"/>
      <c r="H312" s="355"/>
      <c r="I312" s="355"/>
      <c r="J312" s="355"/>
    </row>
    <row r="313" spans="1:10">
      <c r="A313" s="355"/>
      <c r="B313" s="355"/>
      <c r="C313" s="355"/>
      <c r="D313" s="355"/>
      <c r="E313" s="355"/>
      <c r="F313" s="355"/>
      <c r="G313" s="355"/>
      <c r="H313" s="355"/>
      <c r="I313" s="355"/>
      <c r="J313" s="355"/>
    </row>
    <row r="314" spans="1:10">
      <c r="A314" s="355"/>
      <c r="B314" s="355"/>
      <c r="C314" s="355"/>
      <c r="D314" s="355"/>
      <c r="E314" s="355"/>
      <c r="F314" s="355"/>
      <c r="G314" s="355"/>
      <c r="H314" s="355"/>
      <c r="I314" s="355"/>
      <c r="J314" s="355"/>
    </row>
    <row r="315" spans="1:10">
      <c r="A315" s="355"/>
      <c r="B315" s="355"/>
      <c r="C315" s="355"/>
      <c r="D315" s="355"/>
      <c r="E315" s="355"/>
      <c r="F315" s="355"/>
      <c r="G315" s="355"/>
      <c r="H315" s="355"/>
      <c r="I315" s="355"/>
      <c r="J315" s="355"/>
    </row>
    <row r="316" spans="1:10">
      <c r="A316" s="355"/>
      <c r="B316" s="355"/>
      <c r="C316" s="355"/>
      <c r="D316" s="355"/>
      <c r="E316" s="355"/>
      <c r="F316" s="355"/>
      <c r="G316" s="355"/>
      <c r="H316" s="355"/>
      <c r="I316" s="355"/>
      <c r="J316" s="355"/>
    </row>
    <row r="317" spans="1:10">
      <c r="A317" s="355"/>
      <c r="B317" s="355"/>
      <c r="C317" s="355"/>
      <c r="D317" s="355"/>
      <c r="E317" s="355"/>
      <c r="F317" s="355"/>
      <c r="G317" s="355"/>
      <c r="H317" s="355"/>
      <c r="I317" s="355"/>
      <c r="J317" s="355"/>
    </row>
    <row r="318" spans="1:10">
      <c r="A318" s="355"/>
      <c r="B318" s="355"/>
      <c r="C318" s="355"/>
      <c r="D318" s="355"/>
      <c r="E318" s="355"/>
      <c r="F318" s="355"/>
      <c r="G318" s="355"/>
      <c r="H318" s="355"/>
      <c r="I318" s="355"/>
      <c r="J318" s="355"/>
    </row>
    <row r="319" spans="1:10">
      <c r="A319" s="355"/>
      <c r="B319" s="355"/>
      <c r="C319" s="355"/>
      <c r="D319" s="355"/>
      <c r="E319" s="355"/>
      <c r="F319" s="355"/>
      <c r="G319" s="355"/>
      <c r="H319" s="355"/>
      <c r="I319" s="355"/>
      <c r="J319" s="355"/>
    </row>
    <row r="320" spans="1:10">
      <c r="A320" s="355"/>
      <c r="B320" s="355"/>
      <c r="C320" s="355"/>
      <c r="D320" s="355"/>
      <c r="E320" s="355"/>
      <c r="F320" s="355"/>
      <c r="G320" s="355"/>
      <c r="H320" s="355"/>
      <c r="I320" s="355"/>
      <c r="J320" s="355"/>
    </row>
    <row r="321" spans="1:10">
      <c r="A321" s="355"/>
      <c r="B321" s="355"/>
      <c r="C321" s="355"/>
      <c r="D321" s="355"/>
      <c r="E321" s="355"/>
      <c r="F321" s="355"/>
      <c r="G321" s="355"/>
      <c r="H321" s="355"/>
      <c r="I321" s="355"/>
      <c r="J321" s="355"/>
    </row>
    <row r="322" spans="1:10">
      <c r="A322" s="355"/>
      <c r="B322" s="355"/>
      <c r="C322" s="355"/>
      <c r="D322" s="355"/>
      <c r="E322" s="355"/>
      <c r="F322" s="355"/>
      <c r="G322" s="355"/>
      <c r="H322" s="355"/>
      <c r="I322" s="355"/>
      <c r="J322" s="355"/>
    </row>
    <row r="323" spans="1:10">
      <c r="A323" s="355"/>
      <c r="B323" s="355"/>
      <c r="C323" s="355"/>
      <c r="D323" s="355"/>
      <c r="E323" s="355"/>
      <c r="F323" s="355"/>
      <c r="G323" s="355"/>
      <c r="H323" s="355"/>
      <c r="I323" s="355"/>
      <c r="J323" s="355"/>
    </row>
    <row r="324" spans="1:10">
      <c r="A324" s="355"/>
      <c r="B324" s="355"/>
      <c r="C324" s="355"/>
      <c r="D324" s="355"/>
      <c r="E324" s="355"/>
      <c r="F324" s="355"/>
      <c r="G324" s="355"/>
      <c r="H324" s="355"/>
      <c r="I324" s="355"/>
      <c r="J324" s="355"/>
    </row>
    <row r="325" spans="1:10">
      <c r="A325" s="355"/>
      <c r="B325" s="355"/>
      <c r="C325" s="355"/>
      <c r="D325" s="355"/>
      <c r="E325" s="355"/>
      <c r="F325" s="355"/>
      <c r="G325" s="355"/>
      <c r="H325" s="355"/>
      <c r="I325" s="355"/>
      <c r="J325" s="355"/>
    </row>
    <row r="326" spans="1:10">
      <c r="A326" s="355"/>
      <c r="B326" s="355"/>
      <c r="C326" s="355"/>
      <c r="D326" s="355"/>
      <c r="E326" s="355"/>
      <c r="F326" s="355"/>
      <c r="G326" s="355"/>
      <c r="H326" s="355"/>
      <c r="I326" s="355"/>
      <c r="J326" s="355"/>
    </row>
    <row r="327" spans="1:10">
      <c r="A327" s="355"/>
      <c r="B327" s="355"/>
      <c r="C327" s="355"/>
      <c r="D327" s="355"/>
      <c r="E327" s="355"/>
      <c r="F327" s="355"/>
      <c r="G327" s="355"/>
      <c r="H327" s="355"/>
      <c r="I327" s="355"/>
      <c r="J327" s="355"/>
    </row>
    <row r="328" spans="1:10">
      <c r="A328" s="355"/>
      <c r="B328" s="355"/>
      <c r="C328" s="355"/>
      <c r="D328" s="355"/>
      <c r="E328" s="355"/>
      <c r="F328" s="355"/>
      <c r="G328" s="355"/>
      <c r="H328" s="355"/>
      <c r="I328" s="355"/>
      <c r="J328" s="355"/>
    </row>
    <row r="329" spans="1:10">
      <c r="A329" s="355"/>
      <c r="B329" s="355"/>
      <c r="C329" s="355"/>
      <c r="D329" s="355"/>
      <c r="E329" s="355"/>
      <c r="F329" s="355"/>
      <c r="G329" s="355"/>
      <c r="H329" s="355"/>
      <c r="I329" s="355"/>
      <c r="J329" s="355"/>
    </row>
    <row r="330" spans="1:10">
      <c r="A330" s="355"/>
      <c r="B330" s="355"/>
      <c r="C330" s="355"/>
      <c r="D330" s="355"/>
      <c r="E330" s="355"/>
      <c r="F330" s="355"/>
      <c r="G330" s="355"/>
      <c r="H330" s="355"/>
      <c r="I330" s="355"/>
      <c r="J330" s="355"/>
    </row>
    <row r="331" spans="1:10">
      <c r="A331" s="355"/>
      <c r="B331" s="355"/>
      <c r="C331" s="355"/>
      <c r="D331" s="355"/>
      <c r="E331" s="355"/>
      <c r="F331" s="355"/>
      <c r="G331" s="355"/>
      <c r="H331" s="355"/>
      <c r="I331" s="355"/>
      <c r="J331" s="355"/>
    </row>
    <row r="332" spans="1:10">
      <c r="A332" s="355"/>
      <c r="B332" s="355"/>
      <c r="C332" s="355"/>
      <c r="D332" s="355"/>
      <c r="E332" s="355"/>
      <c r="F332" s="355"/>
      <c r="G332" s="355"/>
      <c r="H332" s="355"/>
      <c r="I332" s="355"/>
      <c r="J332" s="355"/>
    </row>
    <row r="333" spans="1:10">
      <c r="A333" s="355"/>
      <c r="B333" s="355"/>
      <c r="C333" s="355"/>
      <c r="D333" s="355"/>
      <c r="E333" s="355"/>
      <c r="F333" s="355"/>
      <c r="G333" s="355"/>
      <c r="H333" s="355"/>
      <c r="I333" s="355"/>
      <c r="J333" s="355"/>
    </row>
    <row r="334" spans="1:10">
      <c r="A334" s="355"/>
      <c r="B334" s="355"/>
      <c r="C334" s="355"/>
      <c r="D334" s="355"/>
      <c r="E334" s="355"/>
      <c r="F334" s="355"/>
      <c r="G334" s="355"/>
      <c r="H334" s="355"/>
      <c r="I334" s="355"/>
      <c r="J334" s="355"/>
    </row>
    <row r="335" spans="1:10">
      <c r="A335" s="355"/>
      <c r="B335" s="355"/>
      <c r="C335" s="355"/>
      <c r="D335" s="355"/>
      <c r="E335" s="355"/>
      <c r="F335" s="355"/>
      <c r="G335" s="355"/>
      <c r="H335" s="355"/>
      <c r="I335" s="355"/>
      <c r="J335" s="355"/>
    </row>
    <row r="336" spans="1:10">
      <c r="A336" s="355"/>
      <c r="B336" s="355"/>
      <c r="C336" s="355"/>
      <c r="D336" s="355"/>
      <c r="E336" s="355"/>
      <c r="F336" s="355"/>
      <c r="G336" s="355"/>
      <c r="H336" s="355"/>
      <c r="I336" s="355"/>
      <c r="J336" s="355"/>
    </row>
    <row r="337" spans="1:10">
      <c r="A337" s="355"/>
      <c r="B337" s="355"/>
      <c r="C337" s="355"/>
      <c r="D337" s="355"/>
      <c r="E337" s="355"/>
      <c r="F337" s="355"/>
      <c r="G337" s="355"/>
      <c r="H337" s="355"/>
      <c r="I337" s="355"/>
      <c r="J337" s="355"/>
    </row>
    <row r="338" spans="1:10">
      <c r="A338" s="355"/>
      <c r="B338" s="355"/>
      <c r="C338" s="355"/>
      <c r="D338" s="355"/>
      <c r="E338" s="355"/>
      <c r="F338" s="355"/>
      <c r="G338" s="355"/>
      <c r="H338" s="355"/>
      <c r="I338" s="355"/>
      <c r="J338" s="355"/>
    </row>
    <row r="339" spans="1:10">
      <c r="A339" s="355"/>
      <c r="B339" s="355"/>
      <c r="C339" s="355"/>
      <c r="D339" s="355"/>
      <c r="E339" s="355"/>
      <c r="F339" s="355"/>
      <c r="G339" s="355"/>
      <c r="H339" s="355"/>
      <c r="I339" s="355"/>
      <c r="J339" s="355"/>
    </row>
    <row r="340" spans="1:10">
      <c r="A340" s="355"/>
      <c r="B340" s="355"/>
      <c r="C340" s="355"/>
      <c r="D340" s="355"/>
      <c r="E340" s="355"/>
      <c r="F340" s="355"/>
      <c r="G340" s="355"/>
      <c r="H340" s="355"/>
      <c r="I340" s="355"/>
      <c r="J340" s="355"/>
    </row>
    <row r="341" spans="1:10">
      <c r="A341" s="355"/>
      <c r="B341" s="355"/>
      <c r="C341" s="355"/>
      <c r="D341" s="355"/>
      <c r="E341" s="355"/>
      <c r="F341" s="355"/>
      <c r="G341" s="355"/>
      <c r="H341" s="355"/>
      <c r="I341" s="355"/>
      <c r="J341" s="355"/>
    </row>
    <row r="342" spans="1:10">
      <c r="A342" s="355"/>
      <c r="B342" s="355"/>
      <c r="C342" s="355"/>
      <c r="D342" s="355"/>
      <c r="E342" s="355"/>
      <c r="F342" s="355"/>
      <c r="G342" s="355"/>
      <c r="H342" s="355"/>
      <c r="I342" s="355"/>
      <c r="J342" s="355"/>
    </row>
    <row r="343" spans="1:10">
      <c r="A343" s="355"/>
      <c r="B343" s="355"/>
      <c r="C343" s="355"/>
      <c r="D343" s="355"/>
      <c r="E343" s="355"/>
      <c r="F343" s="355"/>
      <c r="G343" s="355"/>
      <c r="H343" s="355"/>
      <c r="I343" s="355"/>
      <c r="J343" s="355"/>
    </row>
    <row r="344" spans="1:10">
      <c r="A344" s="355"/>
      <c r="B344" s="355"/>
      <c r="C344" s="355"/>
      <c r="D344" s="355"/>
      <c r="E344" s="355"/>
      <c r="F344" s="355"/>
      <c r="G344" s="355"/>
      <c r="H344" s="355"/>
      <c r="I344" s="355"/>
      <c r="J344" s="355"/>
    </row>
    <row r="345" spans="1:10">
      <c r="A345" s="355"/>
      <c r="B345" s="355"/>
      <c r="C345" s="355"/>
      <c r="D345" s="355"/>
      <c r="E345" s="355"/>
      <c r="F345" s="355"/>
      <c r="G345" s="355"/>
      <c r="H345" s="355"/>
      <c r="I345" s="355"/>
      <c r="J345" s="355"/>
    </row>
    <row r="346" spans="1:10">
      <c r="A346" s="355"/>
      <c r="B346" s="355"/>
      <c r="C346" s="355"/>
      <c r="D346" s="355"/>
      <c r="E346" s="355"/>
      <c r="F346" s="355"/>
      <c r="G346" s="355"/>
      <c r="H346" s="355"/>
      <c r="I346" s="355"/>
      <c r="J346" s="355"/>
    </row>
    <row r="347" spans="1:10">
      <c r="A347" s="355"/>
      <c r="B347" s="355"/>
      <c r="C347" s="355"/>
      <c r="D347" s="355"/>
      <c r="E347" s="355"/>
      <c r="F347" s="355"/>
      <c r="G347" s="355"/>
      <c r="H347" s="355"/>
      <c r="I347" s="355"/>
      <c r="J347" s="355"/>
    </row>
    <row r="348" spans="1:10">
      <c r="A348" s="355"/>
      <c r="B348" s="355"/>
      <c r="C348" s="355"/>
      <c r="D348" s="355"/>
      <c r="E348" s="355"/>
      <c r="F348" s="355"/>
      <c r="G348" s="355"/>
      <c r="H348" s="355"/>
      <c r="I348" s="355"/>
      <c r="J348" s="355"/>
    </row>
    <row r="349" spans="1:10">
      <c r="A349" s="355"/>
      <c r="B349" s="355"/>
      <c r="C349" s="355"/>
      <c r="D349" s="355"/>
      <c r="E349" s="355"/>
      <c r="F349" s="355"/>
      <c r="G349" s="355"/>
      <c r="H349" s="355"/>
      <c r="I349" s="355"/>
      <c r="J349" s="355"/>
    </row>
    <row r="350" spans="1:10">
      <c r="A350" s="355"/>
      <c r="B350" s="355"/>
      <c r="C350" s="355"/>
      <c r="D350" s="355"/>
      <c r="E350" s="355"/>
      <c r="F350" s="355"/>
      <c r="G350" s="355"/>
      <c r="H350" s="355"/>
      <c r="I350" s="355"/>
      <c r="J350" s="355"/>
    </row>
    <row r="351" spans="1:10">
      <c r="A351" s="355"/>
      <c r="B351" s="355"/>
      <c r="C351" s="355"/>
      <c r="D351" s="355"/>
      <c r="E351" s="355"/>
      <c r="F351" s="355"/>
      <c r="G351" s="355"/>
      <c r="H351" s="355"/>
      <c r="I351" s="355"/>
      <c r="J351" s="355"/>
    </row>
    <row r="352" spans="1:10">
      <c r="A352" s="355"/>
      <c r="B352" s="355"/>
      <c r="C352" s="355"/>
      <c r="D352" s="355"/>
      <c r="E352" s="355"/>
      <c r="F352" s="355"/>
      <c r="G352" s="355"/>
      <c r="H352" s="355"/>
      <c r="I352" s="355"/>
      <c r="J352" s="355"/>
    </row>
    <row r="353" spans="1:10">
      <c r="A353" s="355"/>
      <c r="B353" s="355"/>
      <c r="C353" s="355"/>
      <c r="D353" s="355"/>
      <c r="E353" s="355"/>
      <c r="F353" s="355"/>
      <c r="G353" s="355"/>
      <c r="H353" s="355"/>
      <c r="I353" s="355"/>
      <c r="J353" s="355"/>
    </row>
    <row r="354" spans="1:10">
      <c r="A354" s="355"/>
      <c r="B354" s="355"/>
      <c r="C354" s="355"/>
      <c r="D354" s="355"/>
      <c r="E354" s="355"/>
      <c r="F354" s="355"/>
      <c r="G354" s="355"/>
      <c r="H354" s="355"/>
      <c r="I354" s="355"/>
      <c r="J354" s="355"/>
    </row>
    <row r="355" spans="1:10">
      <c r="A355" s="355"/>
      <c r="B355" s="355"/>
      <c r="C355" s="355"/>
      <c r="D355" s="355"/>
      <c r="E355" s="355"/>
      <c r="F355" s="355"/>
      <c r="G355" s="355"/>
      <c r="H355" s="355"/>
      <c r="I355" s="355"/>
      <c r="J355" s="355"/>
    </row>
    <row r="356" spans="1:10">
      <c r="A356" s="355"/>
      <c r="B356" s="355"/>
      <c r="C356" s="355"/>
      <c r="D356" s="355"/>
      <c r="E356" s="355"/>
      <c r="F356" s="355"/>
      <c r="G356" s="355"/>
      <c r="H356" s="355"/>
      <c r="I356" s="355"/>
      <c r="J356" s="355"/>
    </row>
    <row r="357" spans="1:10">
      <c r="A357" s="355"/>
      <c r="B357" s="355"/>
      <c r="C357" s="355"/>
      <c r="D357" s="355"/>
      <c r="E357" s="355"/>
      <c r="F357" s="355"/>
      <c r="G357" s="355"/>
      <c r="H357" s="355"/>
      <c r="I357" s="355"/>
      <c r="J357" s="355"/>
    </row>
    <row r="358" spans="1:10">
      <c r="A358" s="355"/>
      <c r="B358" s="355"/>
      <c r="C358" s="355"/>
      <c r="D358" s="355"/>
      <c r="E358" s="355"/>
      <c r="F358" s="355"/>
      <c r="G358" s="355"/>
      <c r="H358" s="355"/>
      <c r="I358" s="355"/>
      <c r="J358" s="355"/>
    </row>
    <row r="359" spans="1:10">
      <c r="A359" s="355"/>
      <c r="B359" s="355"/>
      <c r="C359" s="355"/>
      <c r="D359" s="355"/>
      <c r="E359" s="355"/>
      <c r="F359" s="355"/>
      <c r="G359" s="355"/>
      <c r="H359" s="355"/>
      <c r="I359" s="355"/>
      <c r="J359" s="355"/>
    </row>
    <row r="360" spans="1:10">
      <c r="A360" s="355"/>
      <c r="B360" s="355"/>
      <c r="C360" s="355"/>
      <c r="D360" s="355"/>
      <c r="E360" s="355"/>
      <c r="F360" s="355"/>
      <c r="G360" s="355"/>
      <c r="H360" s="355"/>
      <c r="I360" s="355"/>
      <c r="J360" s="355"/>
    </row>
    <row r="361" spans="1:10">
      <c r="A361" s="355"/>
      <c r="B361" s="355"/>
      <c r="C361" s="355"/>
      <c r="D361" s="355"/>
      <c r="E361" s="355"/>
      <c r="F361" s="355"/>
      <c r="G361" s="355"/>
      <c r="H361" s="355"/>
      <c r="I361" s="355"/>
      <c r="J361" s="355"/>
    </row>
    <row r="362" spans="1:10">
      <c r="A362" s="355"/>
      <c r="B362" s="355"/>
      <c r="C362" s="355"/>
      <c r="D362" s="355"/>
      <c r="E362" s="355"/>
      <c r="F362" s="355"/>
      <c r="G362" s="355"/>
      <c r="H362" s="355"/>
      <c r="I362" s="355"/>
      <c r="J362" s="355"/>
    </row>
    <row r="363" spans="1:10">
      <c r="A363" s="355"/>
      <c r="B363" s="355"/>
      <c r="C363" s="355"/>
      <c r="D363" s="355"/>
      <c r="E363" s="355"/>
      <c r="F363" s="355"/>
      <c r="G363" s="355"/>
      <c r="H363" s="355"/>
      <c r="I363" s="355"/>
      <c r="J363" s="355"/>
    </row>
    <row r="364" spans="1:10">
      <c r="A364" s="355"/>
      <c r="B364" s="355"/>
      <c r="C364" s="355"/>
      <c r="D364" s="355"/>
      <c r="E364" s="355"/>
      <c r="F364" s="355"/>
      <c r="G364" s="355"/>
      <c r="H364" s="355"/>
      <c r="I364" s="355"/>
      <c r="J364" s="355"/>
    </row>
    <row r="365" spans="1:10">
      <c r="A365" s="355"/>
      <c r="B365" s="355"/>
      <c r="C365" s="355"/>
      <c r="D365" s="355"/>
      <c r="E365" s="355"/>
      <c r="F365" s="355"/>
      <c r="G365" s="355"/>
      <c r="H365" s="355"/>
      <c r="I365" s="355"/>
      <c r="J365" s="355"/>
    </row>
    <row r="366" spans="1:10">
      <c r="A366" s="355"/>
      <c r="B366" s="355"/>
      <c r="C366" s="355"/>
      <c r="D366" s="355"/>
      <c r="E366" s="355"/>
      <c r="F366" s="355"/>
      <c r="G366" s="355"/>
      <c r="H366" s="355"/>
      <c r="I366" s="355"/>
      <c r="J366" s="355"/>
    </row>
    <row r="367" spans="1:10">
      <c r="A367" s="355"/>
      <c r="B367" s="355"/>
      <c r="C367" s="355"/>
      <c r="D367" s="355"/>
      <c r="E367" s="355"/>
      <c r="F367" s="355"/>
      <c r="G367" s="355"/>
      <c r="H367" s="355"/>
      <c r="I367" s="355"/>
      <c r="J367" s="355"/>
    </row>
    <row r="368" spans="1:10">
      <c r="A368" s="355"/>
      <c r="B368" s="355"/>
      <c r="C368" s="355"/>
      <c r="D368" s="355"/>
      <c r="E368" s="355"/>
      <c r="F368" s="355"/>
      <c r="G368" s="355"/>
      <c r="H368" s="355"/>
      <c r="I368" s="355"/>
      <c r="J368" s="355"/>
    </row>
    <row r="369" spans="1:10">
      <c r="A369" s="355"/>
      <c r="B369" s="355"/>
      <c r="C369" s="355"/>
      <c r="D369" s="355"/>
      <c r="E369" s="355"/>
      <c r="F369" s="355"/>
      <c r="G369" s="355"/>
      <c r="H369" s="355"/>
      <c r="I369" s="355"/>
      <c r="J369" s="355"/>
    </row>
    <row r="370" spans="1:10">
      <c r="A370" s="355"/>
      <c r="B370" s="355"/>
      <c r="C370" s="355"/>
      <c r="D370" s="355"/>
      <c r="E370" s="355"/>
      <c r="F370" s="355"/>
      <c r="G370" s="355"/>
      <c r="H370" s="355"/>
      <c r="I370" s="355"/>
      <c r="J370" s="355"/>
    </row>
    <row r="371" spans="1:10">
      <c r="A371" s="355"/>
      <c r="B371" s="355"/>
      <c r="C371" s="355"/>
      <c r="D371" s="355"/>
      <c r="E371" s="355"/>
      <c r="F371" s="355"/>
      <c r="G371" s="355"/>
      <c r="H371" s="355"/>
      <c r="I371" s="355"/>
      <c r="J371" s="355"/>
    </row>
    <row r="372" spans="1:10">
      <c r="A372" s="355"/>
      <c r="B372" s="355"/>
      <c r="C372" s="355"/>
      <c r="D372" s="355"/>
      <c r="E372" s="355"/>
      <c r="F372" s="355"/>
      <c r="G372" s="355"/>
      <c r="H372" s="355"/>
      <c r="I372" s="355"/>
      <c r="J372" s="355"/>
    </row>
    <row r="373" spans="1:10">
      <c r="A373" s="355"/>
      <c r="B373" s="355"/>
      <c r="C373" s="355"/>
      <c r="D373" s="355"/>
      <c r="E373" s="355"/>
      <c r="F373" s="355"/>
      <c r="G373" s="355"/>
      <c r="H373" s="355"/>
      <c r="I373" s="355"/>
      <c r="J373" s="355"/>
    </row>
    <row r="374" spans="1:10">
      <c r="A374" s="355"/>
      <c r="B374" s="355"/>
      <c r="C374" s="355"/>
      <c r="D374" s="355"/>
      <c r="E374" s="355"/>
      <c r="F374" s="355"/>
      <c r="G374" s="355"/>
      <c r="H374" s="355"/>
      <c r="I374" s="355"/>
      <c r="J374" s="355"/>
    </row>
    <row r="375" spans="1:10">
      <c r="A375" s="355"/>
      <c r="B375" s="355"/>
      <c r="C375" s="355"/>
      <c r="D375" s="355"/>
      <c r="E375" s="355"/>
      <c r="F375" s="355"/>
      <c r="G375" s="355"/>
      <c r="H375" s="355"/>
      <c r="I375" s="355"/>
      <c r="J375" s="355"/>
    </row>
    <row r="376" spans="1:10">
      <c r="A376" s="355"/>
      <c r="B376" s="355"/>
      <c r="C376" s="355"/>
      <c r="D376" s="355"/>
      <c r="E376" s="355"/>
      <c r="F376" s="355"/>
      <c r="G376" s="355"/>
      <c r="H376" s="355"/>
      <c r="I376" s="355"/>
      <c r="J376" s="355"/>
    </row>
    <row r="377" spans="1:10">
      <c r="A377" s="355"/>
      <c r="B377" s="355"/>
      <c r="C377" s="355"/>
      <c r="D377" s="355"/>
      <c r="E377" s="355"/>
      <c r="F377" s="355"/>
      <c r="G377" s="355"/>
      <c r="H377" s="355"/>
      <c r="I377" s="355"/>
      <c r="J377" s="355"/>
    </row>
    <row r="378" spans="1:10">
      <c r="A378" s="355"/>
      <c r="B378" s="355"/>
      <c r="C378" s="355"/>
      <c r="D378" s="355"/>
      <c r="E378" s="355"/>
      <c r="F378" s="355"/>
      <c r="G378" s="355"/>
      <c r="H378" s="355"/>
      <c r="I378" s="355"/>
      <c r="J378" s="355"/>
    </row>
    <row r="379" spans="1:10">
      <c r="A379" s="355"/>
      <c r="B379" s="355"/>
      <c r="C379" s="355"/>
      <c r="D379" s="355"/>
      <c r="E379" s="355"/>
      <c r="F379" s="355"/>
      <c r="G379" s="355"/>
      <c r="H379" s="355"/>
      <c r="I379" s="355"/>
      <c r="J379" s="355"/>
    </row>
    <row r="380" spans="1:10">
      <c r="A380" s="355"/>
      <c r="B380" s="355"/>
      <c r="C380" s="355"/>
      <c r="D380" s="355"/>
      <c r="E380" s="355"/>
      <c r="F380" s="355"/>
      <c r="G380" s="355"/>
      <c r="H380" s="355"/>
      <c r="I380" s="355"/>
      <c r="J380" s="355"/>
    </row>
    <row r="381" spans="1:10">
      <c r="A381" s="355"/>
      <c r="B381" s="355"/>
      <c r="C381" s="355"/>
      <c r="D381" s="355"/>
      <c r="E381" s="355"/>
      <c r="F381" s="355"/>
      <c r="G381" s="355"/>
      <c r="H381" s="355"/>
      <c r="I381" s="355"/>
      <c r="J381" s="355"/>
    </row>
    <row r="382" spans="1:10">
      <c r="A382" s="355"/>
      <c r="B382" s="355"/>
      <c r="C382" s="355"/>
      <c r="D382" s="355"/>
      <c r="E382" s="355"/>
      <c r="F382" s="355"/>
      <c r="G382" s="355"/>
      <c r="H382" s="355"/>
      <c r="I382" s="355"/>
      <c r="J382" s="355"/>
    </row>
    <row r="383" spans="1:10">
      <c r="A383" s="355"/>
      <c r="B383" s="355"/>
      <c r="C383" s="355"/>
      <c r="D383" s="355"/>
      <c r="E383" s="355"/>
      <c r="F383" s="355"/>
      <c r="G383" s="355"/>
      <c r="H383" s="355"/>
      <c r="I383" s="355"/>
      <c r="J383" s="355"/>
    </row>
    <row r="384" spans="1:10">
      <c r="A384" s="355"/>
      <c r="B384" s="355"/>
      <c r="C384" s="355"/>
      <c r="D384" s="355"/>
      <c r="E384" s="355"/>
      <c r="F384" s="355"/>
      <c r="G384" s="355"/>
      <c r="H384" s="355"/>
      <c r="I384" s="355"/>
      <c r="J384" s="355"/>
    </row>
    <row r="385" spans="1:10">
      <c r="A385" s="355"/>
      <c r="B385" s="355"/>
      <c r="C385" s="355"/>
      <c r="D385" s="355"/>
      <c r="E385" s="355"/>
      <c r="F385" s="355"/>
      <c r="G385" s="355"/>
      <c r="H385" s="355"/>
      <c r="I385" s="355"/>
      <c r="J385" s="355"/>
    </row>
    <row r="386" spans="1:10">
      <c r="A386" s="355"/>
      <c r="B386" s="355"/>
      <c r="C386" s="355"/>
      <c r="D386" s="355"/>
      <c r="E386" s="355"/>
      <c r="F386" s="355"/>
      <c r="G386" s="355"/>
      <c r="H386" s="355"/>
      <c r="I386" s="355"/>
      <c r="J386" s="355"/>
    </row>
    <row r="387" spans="1:10">
      <c r="A387" s="355"/>
      <c r="B387" s="355"/>
      <c r="C387" s="355"/>
      <c r="D387" s="355"/>
      <c r="E387" s="355"/>
      <c r="F387" s="355"/>
      <c r="G387" s="355"/>
      <c r="H387" s="355"/>
      <c r="I387" s="355"/>
      <c r="J387" s="355"/>
    </row>
    <row r="388" spans="1:10">
      <c r="A388" s="355"/>
      <c r="B388" s="355"/>
      <c r="C388" s="355"/>
      <c r="D388" s="355"/>
      <c r="E388" s="355"/>
      <c r="F388" s="355"/>
      <c r="G388" s="355"/>
      <c r="H388" s="355"/>
      <c r="I388" s="355"/>
      <c r="J388" s="355"/>
    </row>
    <row r="389" spans="1:10">
      <c r="A389" s="355"/>
      <c r="B389" s="355"/>
      <c r="C389" s="355"/>
      <c r="D389" s="355"/>
      <c r="E389" s="355"/>
      <c r="F389" s="355"/>
      <c r="G389" s="355"/>
      <c r="H389" s="355"/>
      <c r="I389" s="355"/>
      <c r="J389" s="355"/>
    </row>
    <row r="390" spans="1:10">
      <c r="A390" s="355"/>
      <c r="B390" s="355"/>
      <c r="C390" s="355"/>
      <c r="D390" s="355"/>
      <c r="E390" s="355"/>
      <c r="F390" s="355"/>
      <c r="G390" s="355"/>
      <c r="H390" s="355"/>
      <c r="I390" s="355"/>
      <c r="J390" s="355"/>
    </row>
    <row r="391" spans="1:10">
      <c r="A391" s="355"/>
      <c r="B391" s="355"/>
      <c r="C391" s="355"/>
      <c r="D391" s="355"/>
      <c r="E391" s="355"/>
      <c r="F391" s="355"/>
      <c r="G391" s="355"/>
      <c r="H391" s="355"/>
      <c r="I391" s="355"/>
      <c r="J391" s="355"/>
    </row>
    <row r="392" spans="1:10">
      <c r="A392" s="355"/>
      <c r="B392" s="355"/>
      <c r="C392" s="355"/>
      <c r="D392" s="355"/>
      <c r="E392" s="355"/>
      <c r="F392" s="355"/>
      <c r="G392" s="355"/>
      <c r="H392" s="355"/>
      <c r="I392" s="355"/>
      <c r="J392" s="355"/>
    </row>
    <row r="393" spans="1:10">
      <c r="A393" s="355"/>
      <c r="B393" s="355"/>
      <c r="C393" s="355"/>
      <c r="D393" s="355"/>
      <c r="E393" s="355"/>
      <c r="F393" s="355"/>
      <c r="G393" s="355"/>
      <c r="H393" s="355"/>
      <c r="I393" s="355"/>
      <c r="J393" s="355"/>
    </row>
    <row r="394" spans="1:10">
      <c r="A394" s="355"/>
      <c r="B394" s="355"/>
      <c r="C394" s="355"/>
      <c r="D394" s="355"/>
      <c r="E394" s="355"/>
      <c r="F394" s="355"/>
      <c r="G394" s="355"/>
      <c r="H394" s="355"/>
      <c r="I394" s="355"/>
      <c r="J394" s="355"/>
    </row>
    <row r="395" spans="1:10">
      <c r="A395" s="355"/>
      <c r="B395" s="355"/>
      <c r="C395" s="355"/>
      <c r="D395" s="355"/>
      <c r="E395" s="355"/>
      <c r="F395" s="355"/>
      <c r="G395" s="355"/>
      <c r="H395" s="355"/>
      <c r="I395" s="355"/>
      <c r="J395" s="355"/>
    </row>
    <row r="396" spans="1:10">
      <c r="A396" s="355"/>
      <c r="B396" s="355"/>
      <c r="C396" s="355"/>
      <c r="D396" s="355"/>
      <c r="E396" s="355"/>
      <c r="F396" s="355"/>
      <c r="G396" s="355"/>
      <c r="H396" s="355"/>
      <c r="I396" s="355"/>
      <c r="J396" s="355"/>
    </row>
    <row r="397" spans="1:10">
      <c r="A397" s="355"/>
      <c r="B397" s="355"/>
      <c r="C397" s="355"/>
      <c r="D397" s="355"/>
      <c r="E397" s="355"/>
      <c r="F397" s="355"/>
      <c r="G397" s="355"/>
      <c r="H397" s="355"/>
      <c r="I397" s="355"/>
      <c r="J397" s="355"/>
    </row>
    <row r="398" spans="1:10">
      <c r="A398" s="355"/>
      <c r="B398" s="355"/>
      <c r="C398" s="355"/>
      <c r="D398" s="355"/>
      <c r="E398" s="355"/>
      <c r="F398" s="355"/>
      <c r="G398" s="355"/>
      <c r="H398" s="355"/>
      <c r="I398" s="355"/>
      <c r="J398" s="355"/>
    </row>
    <row r="399" spans="1:10">
      <c r="A399" s="355"/>
      <c r="B399" s="355"/>
      <c r="C399" s="355"/>
      <c r="D399" s="355"/>
      <c r="E399" s="355"/>
      <c r="F399" s="355"/>
      <c r="G399" s="355"/>
      <c r="H399" s="355"/>
      <c r="I399" s="355"/>
      <c r="J399" s="355"/>
    </row>
    <row r="400" spans="1:10">
      <c r="A400" s="355"/>
      <c r="B400" s="355"/>
      <c r="C400" s="355"/>
      <c r="D400" s="355"/>
      <c r="E400" s="355"/>
      <c r="F400" s="355"/>
      <c r="G400" s="355"/>
      <c r="H400" s="355"/>
      <c r="I400" s="355"/>
      <c r="J400" s="355"/>
    </row>
    <row r="401" spans="1:10">
      <c r="A401" s="355"/>
      <c r="B401" s="355"/>
      <c r="C401" s="355"/>
      <c r="D401" s="355"/>
      <c r="E401" s="355"/>
      <c r="F401" s="355"/>
      <c r="G401" s="355"/>
      <c r="H401" s="355"/>
      <c r="I401" s="355"/>
      <c r="J401" s="355"/>
    </row>
    <row r="402" spans="1:10">
      <c r="A402" s="355"/>
      <c r="B402" s="355"/>
      <c r="C402" s="355"/>
      <c r="D402" s="355"/>
      <c r="E402" s="355"/>
      <c r="F402" s="355"/>
      <c r="G402" s="355"/>
      <c r="H402" s="355"/>
      <c r="I402" s="355"/>
      <c r="J402" s="355"/>
    </row>
    <row r="403" spans="1:10">
      <c r="A403" s="355"/>
      <c r="B403" s="355"/>
      <c r="C403" s="355"/>
      <c r="D403" s="355"/>
      <c r="E403" s="355"/>
      <c r="F403" s="355"/>
      <c r="G403" s="355"/>
      <c r="H403" s="355"/>
      <c r="I403" s="355"/>
      <c r="J403" s="355"/>
    </row>
    <row r="404" spans="1:10">
      <c r="A404" s="355"/>
      <c r="B404" s="355"/>
      <c r="C404" s="355"/>
      <c r="D404" s="355"/>
      <c r="E404" s="355"/>
      <c r="F404" s="355"/>
      <c r="G404" s="355"/>
      <c r="H404" s="355"/>
      <c r="I404" s="355"/>
      <c r="J404" s="355"/>
    </row>
    <row r="405" spans="1:10">
      <c r="A405" s="355"/>
      <c r="B405" s="355"/>
      <c r="C405" s="355"/>
      <c r="D405" s="355"/>
      <c r="E405" s="355"/>
      <c r="F405" s="355"/>
      <c r="G405" s="355"/>
      <c r="H405" s="355"/>
      <c r="I405" s="355"/>
      <c r="J405" s="355"/>
    </row>
    <row r="406" spans="1:10">
      <c r="A406" s="355"/>
      <c r="B406" s="355"/>
      <c r="C406" s="355"/>
      <c r="D406" s="355"/>
      <c r="E406" s="355"/>
      <c r="F406" s="355"/>
      <c r="G406" s="355"/>
      <c r="H406" s="355"/>
      <c r="I406" s="355"/>
      <c r="J406" s="355"/>
    </row>
    <row r="407" spans="1:10">
      <c r="A407" s="355"/>
      <c r="B407" s="355"/>
      <c r="C407" s="355"/>
      <c r="D407" s="355"/>
      <c r="E407" s="355"/>
      <c r="F407" s="355"/>
      <c r="G407" s="355"/>
      <c r="H407" s="355"/>
      <c r="I407" s="355"/>
      <c r="J407" s="355"/>
    </row>
    <row r="408" spans="1:10">
      <c r="A408" s="355"/>
      <c r="B408" s="355"/>
      <c r="C408" s="355"/>
      <c r="D408" s="355"/>
      <c r="E408" s="355"/>
      <c r="F408" s="355"/>
      <c r="G408" s="355"/>
      <c r="H408" s="355"/>
      <c r="I408" s="355"/>
      <c r="J408" s="355"/>
    </row>
    <row r="409" spans="1:10">
      <c r="A409" s="355"/>
      <c r="B409" s="355"/>
      <c r="C409" s="355"/>
      <c r="D409" s="355"/>
      <c r="E409" s="355"/>
      <c r="F409" s="355"/>
      <c r="G409" s="355"/>
      <c r="H409" s="355"/>
      <c r="I409" s="355"/>
      <c r="J409" s="355"/>
    </row>
    <row r="410" spans="1:10">
      <c r="A410" s="355"/>
      <c r="B410" s="355"/>
      <c r="C410" s="355"/>
      <c r="D410" s="355"/>
      <c r="E410" s="355"/>
      <c r="F410" s="355"/>
      <c r="G410" s="355"/>
      <c r="H410" s="355"/>
      <c r="I410" s="355"/>
      <c r="J410" s="355"/>
    </row>
    <row r="411" spans="1:10">
      <c r="A411" s="355"/>
      <c r="B411" s="355"/>
      <c r="C411" s="355"/>
      <c r="D411" s="355"/>
      <c r="E411" s="355"/>
      <c r="F411" s="355"/>
      <c r="G411" s="355"/>
      <c r="H411" s="355"/>
      <c r="I411" s="355"/>
      <c r="J411" s="355"/>
    </row>
    <row r="412" spans="1:10">
      <c r="A412" s="355"/>
      <c r="B412" s="355"/>
      <c r="C412" s="355"/>
      <c r="D412" s="355"/>
      <c r="E412" s="355"/>
      <c r="F412" s="355"/>
      <c r="G412" s="355"/>
      <c r="H412" s="355"/>
      <c r="I412" s="355"/>
      <c r="J412" s="355"/>
    </row>
    <row r="413" spans="1:10">
      <c r="A413" s="355"/>
      <c r="B413" s="355"/>
      <c r="C413" s="355"/>
      <c r="D413" s="355"/>
      <c r="E413" s="355"/>
      <c r="F413" s="355"/>
      <c r="G413" s="355"/>
      <c r="H413" s="355"/>
      <c r="I413" s="355"/>
      <c r="J413" s="355"/>
    </row>
    <row r="414" spans="1:10">
      <c r="A414" s="355"/>
      <c r="B414" s="355"/>
      <c r="C414" s="355"/>
      <c r="D414" s="355"/>
      <c r="E414" s="355"/>
      <c r="F414" s="355"/>
      <c r="G414" s="355"/>
      <c r="H414" s="355"/>
      <c r="I414" s="355"/>
      <c r="J414" s="355"/>
    </row>
    <row r="415" spans="1:10">
      <c r="A415" s="355"/>
      <c r="B415" s="355"/>
      <c r="C415" s="355"/>
      <c r="D415" s="355"/>
      <c r="E415" s="355"/>
      <c r="F415" s="355"/>
      <c r="G415" s="355"/>
      <c r="H415" s="355"/>
      <c r="I415" s="355"/>
      <c r="J415" s="355"/>
    </row>
    <row r="416" spans="1:10">
      <c r="A416" s="355"/>
      <c r="B416" s="355"/>
      <c r="C416" s="355"/>
      <c r="D416" s="355"/>
      <c r="E416" s="355"/>
      <c r="F416" s="355"/>
      <c r="G416" s="355"/>
      <c r="H416" s="355"/>
      <c r="I416" s="355"/>
      <c r="J416" s="355"/>
    </row>
    <row r="417" spans="1:10">
      <c r="A417" s="355"/>
      <c r="B417" s="355"/>
      <c r="C417" s="355"/>
      <c r="D417" s="355"/>
      <c r="E417" s="355"/>
      <c r="F417" s="355"/>
      <c r="G417" s="355"/>
      <c r="H417" s="355"/>
      <c r="I417" s="355"/>
      <c r="J417" s="355"/>
    </row>
    <row r="418" spans="1:10">
      <c r="A418" s="355"/>
      <c r="B418" s="355"/>
      <c r="C418" s="355"/>
      <c r="D418" s="355"/>
      <c r="E418" s="355"/>
      <c r="F418" s="355"/>
      <c r="G418" s="355"/>
      <c r="H418" s="355"/>
      <c r="I418" s="355"/>
      <c r="J418" s="355"/>
    </row>
    <row r="419" spans="1:10">
      <c r="A419" s="355"/>
      <c r="B419" s="355"/>
      <c r="C419" s="355"/>
      <c r="D419" s="355"/>
      <c r="E419" s="355"/>
      <c r="F419" s="355"/>
      <c r="G419" s="355"/>
      <c r="H419" s="355"/>
      <c r="I419" s="355"/>
      <c r="J419" s="355"/>
    </row>
    <row r="420" spans="1:10">
      <c r="A420" s="355"/>
      <c r="B420" s="355"/>
      <c r="C420" s="355"/>
      <c r="D420" s="355"/>
      <c r="E420" s="355"/>
      <c r="F420" s="355"/>
      <c r="G420" s="355"/>
      <c r="H420" s="355"/>
      <c r="I420" s="355"/>
      <c r="J420" s="355"/>
    </row>
    <row r="421" spans="1:10">
      <c r="A421" s="355"/>
      <c r="B421" s="355"/>
      <c r="C421" s="355"/>
      <c r="D421" s="355"/>
      <c r="E421" s="355"/>
      <c r="F421" s="355"/>
      <c r="G421" s="355"/>
      <c r="H421" s="355"/>
      <c r="I421" s="355"/>
      <c r="J421" s="355"/>
    </row>
    <row r="422" spans="1:10">
      <c r="A422" s="355"/>
      <c r="B422" s="355"/>
      <c r="C422" s="355"/>
      <c r="D422" s="355"/>
      <c r="E422" s="355"/>
      <c r="F422" s="355"/>
      <c r="G422" s="355"/>
      <c r="H422" s="355"/>
      <c r="I422" s="355"/>
      <c r="J422" s="355"/>
    </row>
    <row r="423" spans="1:10">
      <c r="A423" s="355"/>
      <c r="B423" s="355"/>
      <c r="C423" s="355"/>
      <c r="D423" s="355"/>
      <c r="E423" s="355"/>
      <c r="F423" s="355"/>
      <c r="G423" s="355"/>
      <c r="H423" s="355"/>
      <c r="I423" s="355"/>
      <c r="J423" s="355"/>
    </row>
    <row r="424" spans="1:10">
      <c r="A424" s="355"/>
      <c r="B424" s="355"/>
      <c r="C424" s="355"/>
      <c r="D424" s="355"/>
      <c r="E424" s="355"/>
      <c r="F424" s="355"/>
      <c r="G424" s="355"/>
      <c r="H424" s="355"/>
      <c r="I424" s="355"/>
      <c r="J424" s="355"/>
    </row>
    <row r="425" spans="1:10">
      <c r="A425" s="355"/>
      <c r="B425" s="355"/>
      <c r="C425" s="355"/>
      <c r="D425" s="355"/>
      <c r="E425" s="355"/>
      <c r="F425" s="355"/>
      <c r="G425" s="355"/>
      <c r="H425" s="355"/>
      <c r="I425" s="355"/>
      <c r="J425" s="355"/>
    </row>
    <row r="426" spans="1:10">
      <c r="A426" s="355"/>
      <c r="B426" s="355"/>
      <c r="C426" s="355"/>
      <c r="D426" s="355"/>
      <c r="E426" s="355"/>
      <c r="F426" s="355"/>
      <c r="G426" s="355"/>
      <c r="H426" s="355"/>
      <c r="I426" s="355"/>
      <c r="J426" s="355"/>
    </row>
    <row r="427" spans="1:10">
      <c r="A427" s="355"/>
      <c r="B427" s="355"/>
      <c r="C427" s="355"/>
      <c r="D427" s="355"/>
      <c r="E427" s="355"/>
      <c r="F427" s="355"/>
      <c r="G427" s="355"/>
      <c r="H427" s="355"/>
      <c r="I427" s="355"/>
      <c r="J427" s="355"/>
    </row>
    <row r="428" spans="1:10">
      <c r="A428" s="355"/>
      <c r="B428" s="355"/>
      <c r="C428" s="355"/>
      <c r="D428" s="355"/>
      <c r="E428" s="355"/>
      <c r="F428" s="355"/>
      <c r="G428" s="355"/>
      <c r="H428" s="355"/>
      <c r="I428" s="355"/>
      <c r="J428" s="355"/>
    </row>
    <row r="429" spans="1:10">
      <c r="A429" s="355"/>
      <c r="B429" s="355"/>
      <c r="C429" s="355"/>
      <c r="D429" s="355"/>
      <c r="E429" s="355"/>
      <c r="F429" s="355"/>
      <c r="G429" s="355"/>
      <c r="H429" s="355"/>
      <c r="I429" s="355"/>
      <c r="J429" s="355"/>
    </row>
    <row r="430" spans="1:10">
      <c r="A430" s="355"/>
      <c r="B430" s="355"/>
      <c r="C430" s="355"/>
      <c r="D430" s="355"/>
      <c r="E430" s="355"/>
      <c r="F430" s="355"/>
      <c r="G430" s="355"/>
      <c r="H430" s="355"/>
      <c r="I430" s="355"/>
      <c r="J430" s="355"/>
    </row>
    <row r="431" spans="1:10">
      <c r="A431" s="355"/>
      <c r="B431" s="355"/>
      <c r="C431" s="355"/>
      <c r="D431" s="355"/>
      <c r="E431" s="355"/>
      <c r="F431" s="355"/>
      <c r="G431" s="355"/>
      <c r="H431" s="355"/>
      <c r="I431" s="355"/>
      <c r="J431" s="355"/>
    </row>
    <row r="432" spans="1:10">
      <c r="A432" s="355"/>
      <c r="B432" s="355"/>
      <c r="C432" s="355"/>
      <c r="D432" s="355"/>
      <c r="E432" s="355"/>
      <c r="F432" s="355"/>
      <c r="G432" s="355"/>
      <c r="H432" s="355"/>
      <c r="I432" s="355"/>
      <c r="J432" s="355"/>
    </row>
    <row r="433" spans="1:10">
      <c r="A433" s="355"/>
      <c r="B433" s="355"/>
      <c r="C433" s="355"/>
      <c r="D433" s="355"/>
      <c r="E433" s="355"/>
      <c r="F433" s="355"/>
      <c r="G433" s="355"/>
      <c r="H433" s="355"/>
      <c r="I433" s="355"/>
      <c r="J433" s="355"/>
    </row>
    <row r="434" spans="1:10">
      <c r="A434" s="355"/>
      <c r="B434" s="355"/>
      <c r="C434" s="355"/>
      <c r="D434" s="355"/>
      <c r="E434" s="355"/>
      <c r="F434" s="355"/>
      <c r="G434" s="355"/>
      <c r="H434" s="355"/>
      <c r="I434" s="355"/>
      <c r="J434" s="355"/>
    </row>
    <row r="435" spans="1:10">
      <c r="A435" s="355"/>
      <c r="B435" s="355"/>
      <c r="C435" s="355"/>
      <c r="D435" s="355"/>
      <c r="E435" s="355"/>
      <c r="F435" s="355"/>
      <c r="G435" s="355"/>
      <c r="H435" s="355"/>
      <c r="I435" s="355"/>
      <c r="J435" s="355"/>
    </row>
    <row r="436" spans="1:10">
      <c r="A436" s="355"/>
      <c r="B436" s="355"/>
      <c r="C436" s="355"/>
      <c r="D436" s="355"/>
      <c r="E436" s="355"/>
      <c r="F436" s="355"/>
      <c r="G436" s="355"/>
      <c r="H436" s="355"/>
      <c r="I436" s="355"/>
      <c r="J436" s="355"/>
    </row>
    <row r="437" spans="1:10">
      <c r="A437" s="355"/>
      <c r="B437" s="355"/>
      <c r="C437" s="355"/>
      <c r="D437" s="355"/>
      <c r="E437" s="355"/>
      <c r="F437" s="355"/>
      <c r="G437" s="355"/>
      <c r="H437" s="355"/>
      <c r="I437" s="355"/>
      <c r="J437" s="355"/>
    </row>
    <row r="438" spans="1:10">
      <c r="A438" s="355"/>
      <c r="B438" s="355"/>
      <c r="C438" s="355"/>
      <c r="D438" s="355"/>
      <c r="E438" s="355"/>
      <c r="F438" s="355"/>
      <c r="G438" s="355"/>
      <c r="H438" s="355"/>
      <c r="I438" s="355"/>
      <c r="J438" s="355"/>
    </row>
    <row r="439" spans="1:10">
      <c r="A439" s="355"/>
      <c r="B439" s="355"/>
      <c r="C439" s="355"/>
      <c r="D439" s="355"/>
      <c r="E439" s="355"/>
      <c r="F439" s="355"/>
      <c r="G439" s="355"/>
      <c r="H439" s="355"/>
      <c r="I439" s="355"/>
      <c r="J439" s="355"/>
    </row>
    <row r="440" spans="1:10">
      <c r="A440" s="355"/>
      <c r="B440" s="355"/>
      <c r="C440" s="355"/>
      <c r="D440" s="355"/>
      <c r="E440" s="355"/>
      <c r="F440" s="355"/>
      <c r="G440" s="355"/>
      <c r="H440" s="355"/>
      <c r="I440" s="355"/>
      <c r="J440" s="355"/>
    </row>
    <row r="441" spans="1:10">
      <c r="A441" s="355"/>
      <c r="B441" s="355"/>
      <c r="C441" s="355"/>
      <c r="D441" s="355"/>
      <c r="E441" s="355"/>
      <c r="F441" s="355"/>
      <c r="G441" s="355"/>
      <c r="H441" s="355"/>
      <c r="I441" s="355"/>
      <c r="J441" s="355"/>
    </row>
    <row r="442" spans="1:10">
      <c r="A442" s="355"/>
      <c r="B442" s="355"/>
      <c r="C442" s="355"/>
      <c r="D442" s="355"/>
      <c r="E442" s="355"/>
      <c r="F442" s="355"/>
      <c r="G442" s="355"/>
      <c r="H442" s="355"/>
      <c r="I442" s="355"/>
      <c r="J442" s="355"/>
    </row>
    <row r="443" spans="1:10">
      <c r="A443" s="355"/>
      <c r="B443" s="355"/>
      <c r="C443" s="355"/>
      <c r="D443" s="355"/>
      <c r="E443" s="355"/>
      <c r="F443" s="355"/>
      <c r="G443" s="355"/>
      <c r="H443" s="355"/>
      <c r="I443" s="355"/>
      <c r="J443" s="355"/>
    </row>
    <row r="444" spans="1:10">
      <c r="A444" s="355"/>
      <c r="B444" s="355"/>
      <c r="C444" s="355"/>
      <c r="D444" s="355"/>
      <c r="E444" s="355"/>
      <c r="F444" s="355"/>
      <c r="G444" s="355"/>
      <c r="H444" s="355"/>
      <c r="I444" s="355"/>
      <c r="J444" s="355"/>
    </row>
    <row r="445" spans="1:10">
      <c r="A445" s="355"/>
      <c r="B445" s="355"/>
      <c r="C445" s="355"/>
      <c r="D445" s="355"/>
      <c r="E445" s="355"/>
      <c r="F445" s="355"/>
      <c r="G445" s="355"/>
      <c r="H445" s="355"/>
      <c r="I445" s="355"/>
      <c r="J445" s="355"/>
    </row>
    <row r="446" spans="1:10">
      <c r="A446" s="355"/>
      <c r="B446" s="355"/>
      <c r="C446" s="355"/>
      <c r="D446" s="355"/>
      <c r="E446" s="355"/>
      <c r="F446" s="355"/>
      <c r="G446" s="355"/>
      <c r="H446" s="355"/>
      <c r="I446" s="355"/>
      <c r="J446" s="355"/>
    </row>
    <row r="447" spans="1:10">
      <c r="A447" s="355"/>
      <c r="B447" s="355"/>
      <c r="C447" s="355"/>
      <c r="D447" s="355"/>
      <c r="E447" s="355"/>
      <c r="F447" s="355"/>
      <c r="G447" s="355"/>
      <c r="H447" s="355"/>
      <c r="I447" s="355"/>
      <c r="J447" s="355"/>
    </row>
    <row r="448" spans="1:10">
      <c r="A448" s="355"/>
      <c r="B448" s="355"/>
      <c r="C448" s="355"/>
      <c r="D448" s="355"/>
      <c r="E448" s="355"/>
      <c r="F448" s="355"/>
      <c r="G448" s="355"/>
      <c r="H448" s="355"/>
      <c r="I448" s="355"/>
      <c r="J448" s="355"/>
    </row>
    <row r="449" spans="1:10">
      <c r="A449" s="355"/>
      <c r="B449" s="355"/>
      <c r="C449" s="355"/>
      <c r="D449" s="355"/>
      <c r="E449" s="355"/>
      <c r="F449" s="355"/>
      <c r="G449" s="355"/>
      <c r="H449" s="355"/>
      <c r="I449" s="355"/>
      <c r="J449" s="355"/>
    </row>
    <row r="450" spans="1:10">
      <c r="A450" s="355"/>
      <c r="B450" s="355"/>
      <c r="C450" s="355"/>
      <c r="D450" s="355"/>
      <c r="E450" s="355"/>
      <c r="F450" s="355"/>
      <c r="G450" s="355"/>
      <c r="H450" s="355"/>
      <c r="I450" s="355"/>
      <c r="J450" s="355"/>
    </row>
    <row r="451" spans="1:10">
      <c r="A451" s="355"/>
      <c r="B451" s="355"/>
      <c r="C451" s="355"/>
      <c r="D451" s="355"/>
      <c r="E451" s="355"/>
      <c r="F451" s="355"/>
      <c r="G451" s="355"/>
      <c r="H451" s="355"/>
      <c r="I451" s="355"/>
      <c r="J451" s="355"/>
    </row>
    <row r="452" spans="1:10">
      <c r="A452" s="355"/>
      <c r="B452" s="355"/>
      <c r="C452" s="355"/>
      <c r="D452" s="355"/>
      <c r="E452" s="355"/>
      <c r="F452" s="355"/>
      <c r="G452" s="355"/>
      <c r="H452" s="355"/>
      <c r="I452" s="355"/>
      <c r="J452" s="355"/>
    </row>
    <row r="453" spans="1:10">
      <c r="A453" s="355"/>
      <c r="B453" s="355"/>
      <c r="C453" s="355"/>
      <c r="D453" s="355"/>
      <c r="E453" s="355"/>
      <c r="F453" s="355"/>
      <c r="G453" s="355"/>
      <c r="H453" s="355"/>
      <c r="I453" s="355"/>
      <c r="J453" s="355"/>
    </row>
    <row r="454" spans="1:10">
      <c r="A454" s="355"/>
      <c r="B454" s="355"/>
      <c r="C454" s="355"/>
      <c r="D454" s="355"/>
      <c r="E454" s="355"/>
      <c r="F454" s="355"/>
      <c r="G454" s="355"/>
      <c r="H454" s="355"/>
      <c r="I454" s="355"/>
      <c r="J454" s="355"/>
    </row>
    <row r="455" spans="1:10">
      <c r="A455" s="355"/>
      <c r="B455" s="355"/>
      <c r="C455" s="355"/>
      <c r="D455" s="355"/>
      <c r="E455" s="355"/>
      <c r="F455" s="355"/>
      <c r="G455" s="355"/>
      <c r="H455" s="355"/>
      <c r="I455" s="355"/>
      <c r="J455" s="355"/>
    </row>
    <row r="456" spans="1:10">
      <c r="A456" s="355"/>
      <c r="B456" s="355"/>
      <c r="C456" s="355"/>
      <c r="D456" s="355"/>
      <c r="E456" s="355"/>
      <c r="F456" s="355"/>
      <c r="G456" s="355"/>
      <c r="H456" s="355"/>
      <c r="I456" s="355"/>
      <c r="J456" s="355"/>
    </row>
    <row r="457" spans="1:10">
      <c r="A457" s="355"/>
      <c r="B457" s="355"/>
      <c r="C457" s="355"/>
      <c r="D457" s="355"/>
      <c r="E457" s="355"/>
      <c r="F457" s="355"/>
      <c r="G457" s="355"/>
      <c r="H457" s="355"/>
      <c r="I457" s="355"/>
      <c r="J457" s="355"/>
    </row>
    <row r="458" spans="1:10">
      <c r="A458" s="355"/>
      <c r="B458" s="355"/>
      <c r="C458" s="355"/>
      <c r="D458" s="355"/>
      <c r="E458" s="355"/>
      <c r="F458" s="355"/>
      <c r="G458" s="355"/>
      <c r="H458" s="355"/>
      <c r="I458" s="355"/>
      <c r="J458" s="355"/>
    </row>
    <row r="459" spans="1:10">
      <c r="A459" s="355"/>
      <c r="B459" s="355"/>
      <c r="C459" s="355"/>
      <c r="D459" s="355"/>
      <c r="E459" s="355"/>
      <c r="F459" s="355"/>
      <c r="G459" s="355"/>
      <c r="H459" s="355"/>
      <c r="I459" s="355"/>
      <c r="J459" s="355"/>
    </row>
    <row r="460" spans="1:10">
      <c r="A460" s="355"/>
      <c r="B460" s="355"/>
      <c r="C460" s="355"/>
      <c r="D460" s="355"/>
      <c r="E460" s="355"/>
      <c r="F460" s="355"/>
      <c r="G460" s="355"/>
      <c r="H460" s="355"/>
      <c r="I460" s="355"/>
      <c r="J460" s="355"/>
    </row>
    <row r="461" spans="1:10">
      <c r="A461" s="355"/>
      <c r="B461" s="355"/>
      <c r="C461" s="355"/>
      <c r="D461" s="355"/>
      <c r="E461" s="355"/>
      <c r="F461" s="355"/>
      <c r="G461" s="355"/>
      <c r="H461" s="355"/>
      <c r="I461" s="355"/>
      <c r="J461" s="355"/>
    </row>
    <row r="462" spans="1:10">
      <c r="A462" s="355"/>
      <c r="B462" s="355"/>
      <c r="C462" s="355"/>
      <c r="D462" s="355"/>
      <c r="E462" s="355"/>
      <c r="F462" s="355"/>
      <c r="G462" s="355"/>
      <c r="H462" s="355"/>
      <c r="I462" s="355"/>
      <c r="J462" s="355"/>
    </row>
    <row r="463" spans="1:10">
      <c r="A463" s="355"/>
      <c r="B463" s="355"/>
      <c r="C463" s="355"/>
      <c r="D463" s="355"/>
      <c r="E463" s="355"/>
      <c r="F463" s="355"/>
      <c r="G463" s="355"/>
      <c r="H463" s="355"/>
      <c r="I463" s="355"/>
      <c r="J463" s="355"/>
    </row>
    <row r="464" spans="1:10">
      <c r="A464" s="355"/>
      <c r="B464" s="355"/>
      <c r="C464" s="355"/>
      <c r="D464" s="355"/>
      <c r="E464" s="355"/>
      <c r="F464" s="355"/>
      <c r="G464" s="355"/>
      <c r="H464" s="355"/>
      <c r="I464" s="355"/>
      <c r="J464" s="355"/>
    </row>
    <row r="465" spans="1:10">
      <c r="A465" s="355"/>
      <c r="B465" s="355"/>
      <c r="C465" s="355"/>
      <c r="D465" s="355"/>
      <c r="E465" s="355"/>
      <c r="F465" s="355"/>
      <c r="G465" s="355"/>
      <c r="H465" s="355"/>
      <c r="I465" s="355"/>
      <c r="J465" s="355"/>
    </row>
    <row r="466" spans="1:10">
      <c r="A466" s="355"/>
      <c r="B466" s="355"/>
      <c r="C466" s="355"/>
      <c r="D466" s="355"/>
      <c r="E466" s="355"/>
      <c r="F466" s="355"/>
      <c r="G466" s="355"/>
      <c r="H466" s="355"/>
      <c r="I466" s="355"/>
      <c r="J466" s="355"/>
    </row>
    <row r="467" spans="1:10">
      <c r="A467" s="355"/>
      <c r="B467" s="355"/>
      <c r="C467" s="355"/>
      <c r="D467" s="355"/>
      <c r="E467" s="355"/>
      <c r="F467" s="355"/>
      <c r="G467" s="355"/>
      <c r="H467" s="355"/>
      <c r="I467" s="355"/>
      <c r="J467" s="355"/>
    </row>
    <row r="468" spans="1:10">
      <c r="A468" s="355"/>
      <c r="B468" s="355"/>
      <c r="C468" s="355"/>
      <c r="D468" s="355"/>
      <c r="E468" s="355"/>
      <c r="F468" s="355"/>
      <c r="G468" s="355"/>
      <c r="H468" s="355"/>
      <c r="I468" s="355"/>
      <c r="J468" s="355"/>
    </row>
    <row r="469" spans="1:10">
      <c r="A469" s="355"/>
      <c r="B469" s="355"/>
      <c r="C469" s="355"/>
      <c r="D469" s="355"/>
      <c r="E469" s="355"/>
      <c r="F469" s="355"/>
      <c r="G469" s="355"/>
      <c r="H469" s="355"/>
      <c r="I469" s="355"/>
      <c r="J469" s="355"/>
    </row>
    <row r="470" spans="1:10">
      <c r="A470" s="355"/>
      <c r="B470" s="355"/>
      <c r="C470" s="355"/>
      <c r="D470" s="355"/>
      <c r="E470" s="355"/>
      <c r="F470" s="355"/>
      <c r="G470" s="355"/>
      <c r="H470" s="355"/>
      <c r="I470" s="355"/>
      <c r="J470" s="355"/>
    </row>
    <row r="471" spans="1:10">
      <c r="A471" s="355"/>
      <c r="B471" s="355"/>
      <c r="C471" s="355"/>
      <c r="D471" s="355"/>
      <c r="E471" s="355"/>
      <c r="F471" s="355"/>
      <c r="G471" s="355"/>
      <c r="H471" s="355"/>
      <c r="I471" s="355"/>
      <c r="J471" s="355"/>
    </row>
    <row r="472" spans="1:10">
      <c r="A472" s="355"/>
      <c r="B472" s="355"/>
      <c r="C472" s="355"/>
      <c r="D472" s="355"/>
      <c r="E472" s="355"/>
      <c r="F472" s="355"/>
      <c r="G472" s="355"/>
      <c r="H472" s="355"/>
      <c r="I472" s="355"/>
      <c r="J472" s="355"/>
    </row>
    <row r="473" spans="1:10">
      <c r="A473" s="355"/>
      <c r="B473" s="355"/>
      <c r="C473" s="355"/>
      <c r="D473" s="355"/>
      <c r="E473" s="355"/>
      <c r="F473" s="355"/>
      <c r="G473" s="355"/>
      <c r="H473" s="355"/>
      <c r="I473" s="355"/>
      <c r="J473" s="355"/>
    </row>
    <row r="474" spans="1:10">
      <c r="A474" s="355"/>
      <c r="B474" s="355"/>
      <c r="C474" s="355"/>
      <c r="D474" s="355"/>
      <c r="E474" s="355"/>
      <c r="F474" s="355"/>
      <c r="G474" s="355"/>
      <c r="H474" s="355"/>
      <c r="I474" s="355"/>
      <c r="J474" s="355"/>
    </row>
    <row r="475" spans="1:10">
      <c r="A475" s="355"/>
      <c r="B475" s="355"/>
      <c r="C475" s="355"/>
      <c r="D475" s="355"/>
      <c r="E475" s="355"/>
      <c r="F475" s="355"/>
      <c r="G475" s="355"/>
      <c r="H475" s="355"/>
      <c r="I475" s="355"/>
      <c r="J475" s="355"/>
    </row>
    <row r="476" spans="1:10">
      <c r="A476" s="355"/>
      <c r="B476" s="355"/>
      <c r="C476" s="355"/>
      <c r="D476" s="355"/>
      <c r="E476" s="355"/>
      <c r="F476" s="355"/>
      <c r="G476" s="355"/>
      <c r="H476" s="355"/>
      <c r="I476" s="355"/>
      <c r="J476" s="355"/>
    </row>
    <row r="477" spans="1:10">
      <c r="A477" s="355"/>
      <c r="B477" s="355"/>
      <c r="C477" s="355"/>
      <c r="D477" s="355"/>
      <c r="E477" s="355"/>
      <c r="F477" s="355"/>
      <c r="G477" s="355"/>
      <c r="H477" s="355"/>
      <c r="I477" s="355"/>
      <c r="J477" s="355"/>
    </row>
    <row r="478" spans="1:10">
      <c r="A478" s="355"/>
      <c r="B478" s="355"/>
      <c r="C478" s="355"/>
      <c r="D478" s="355"/>
      <c r="E478" s="355"/>
      <c r="F478" s="355"/>
      <c r="G478" s="355"/>
      <c r="H478" s="355"/>
      <c r="I478" s="355"/>
      <c r="J478" s="355"/>
    </row>
    <row r="479" spans="1:10">
      <c r="A479" s="355"/>
      <c r="B479" s="355"/>
      <c r="C479" s="355"/>
      <c r="D479" s="355"/>
      <c r="E479" s="355"/>
      <c r="F479" s="355"/>
      <c r="G479" s="355"/>
      <c r="H479" s="355"/>
      <c r="I479" s="355"/>
      <c r="J479" s="355"/>
    </row>
    <row r="480" spans="1:10">
      <c r="A480" s="355"/>
      <c r="B480" s="355"/>
      <c r="C480" s="355"/>
      <c r="D480" s="355"/>
      <c r="E480" s="355"/>
      <c r="F480" s="355"/>
      <c r="G480" s="355"/>
      <c r="H480" s="355"/>
      <c r="I480" s="355"/>
      <c r="J480" s="355"/>
    </row>
    <row r="481" spans="1:10">
      <c r="A481" s="355"/>
      <c r="B481" s="355"/>
      <c r="C481" s="355"/>
      <c r="D481" s="355"/>
      <c r="E481" s="355"/>
      <c r="F481" s="355"/>
      <c r="G481" s="355"/>
      <c r="H481" s="355"/>
      <c r="I481" s="355"/>
      <c r="J481" s="355"/>
    </row>
    <row r="482" spans="1:10">
      <c r="A482" s="355"/>
      <c r="B482" s="355"/>
      <c r="C482" s="355"/>
      <c r="D482" s="355"/>
      <c r="E482" s="355"/>
      <c r="F482" s="355"/>
      <c r="G482" s="355"/>
      <c r="H482" s="355"/>
      <c r="I482" s="355"/>
      <c r="J482" s="355"/>
    </row>
    <row r="483" spans="1:10">
      <c r="A483" s="355"/>
      <c r="B483" s="355"/>
      <c r="C483" s="355"/>
      <c r="D483" s="355"/>
      <c r="E483" s="355"/>
      <c r="F483" s="355"/>
      <c r="G483" s="355"/>
      <c r="H483" s="355"/>
      <c r="I483" s="355"/>
      <c r="J483" s="355"/>
    </row>
    <row r="484" spans="1:10">
      <c r="A484" s="355"/>
      <c r="B484" s="355"/>
      <c r="C484" s="355"/>
      <c r="D484" s="355"/>
      <c r="E484" s="355"/>
      <c r="F484" s="355"/>
      <c r="G484" s="355"/>
      <c r="H484" s="355"/>
      <c r="I484" s="355"/>
      <c r="J484" s="355"/>
    </row>
    <row r="485" spans="1:10">
      <c r="A485" s="355"/>
      <c r="B485" s="355"/>
      <c r="C485" s="355"/>
      <c r="D485" s="355"/>
      <c r="E485" s="355"/>
      <c r="F485" s="355"/>
      <c r="G485" s="355"/>
      <c r="H485" s="355"/>
      <c r="I485" s="355"/>
      <c r="J485" s="355"/>
    </row>
    <row r="486" spans="1:10">
      <c r="A486" s="355"/>
      <c r="B486" s="355"/>
      <c r="C486" s="355"/>
      <c r="D486" s="355"/>
      <c r="E486" s="355"/>
      <c r="F486" s="355"/>
      <c r="G486" s="355"/>
      <c r="H486" s="355"/>
      <c r="I486" s="355"/>
      <c r="J486" s="355"/>
    </row>
    <row r="487" spans="1:10">
      <c r="A487" s="355"/>
      <c r="B487" s="355"/>
      <c r="C487" s="355"/>
      <c r="D487" s="355"/>
      <c r="E487" s="355"/>
      <c r="F487" s="355"/>
      <c r="G487" s="355"/>
      <c r="H487" s="355"/>
      <c r="I487" s="355"/>
      <c r="J487" s="355"/>
    </row>
    <row r="488" spans="1:10">
      <c r="A488" s="355"/>
      <c r="B488" s="355"/>
      <c r="C488" s="355"/>
      <c r="D488" s="355"/>
      <c r="E488" s="355"/>
      <c r="F488" s="355"/>
      <c r="G488" s="355"/>
      <c r="H488" s="355"/>
      <c r="I488" s="355"/>
      <c r="J488" s="355"/>
    </row>
    <row r="489" spans="1:10">
      <c r="A489" s="355"/>
      <c r="B489" s="355"/>
      <c r="C489" s="355"/>
      <c r="D489" s="355"/>
      <c r="E489" s="355"/>
      <c r="F489" s="355"/>
      <c r="G489" s="355"/>
      <c r="H489" s="355"/>
      <c r="I489" s="355"/>
      <c r="J489" s="355"/>
    </row>
    <row r="490" spans="1:10">
      <c r="A490" s="355"/>
      <c r="B490" s="355"/>
      <c r="C490" s="355"/>
      <c r="D490" s="355"/>
      <c r="E490" s="355"/>
      <c r="F490" s="355"/>
      <c r="G490" s="355"/>
      <c r="H490" s="355"/>
      <c r="I490" s="355"/>
      <c r="J490" s="355"/>
    </row>
    <row r="491" spans="1:10">
      <c r="A491" s="355"/>
      <c r="B491" s="355"/>
      <c r="C491" s="355"/>
      <c r="D491" s="355"/>
      <c r="E491" s="355"/>
      <c r="F491" s="355"/>
      <c r="G491" s="355"/>
      <c r="H491" s="355"/>
      <c r="I491" s="355"/>
      <c r="J491" s="355"/>
    </row>
    <row r="492" spans="1:10">
      <c r="A492" s="355"/>
      <c r="B492" s="355"/>
      <c r="C492" s="355"/>
      <c r="D492" s="355"/>
      <c r="E492" s="355"/>
      <c r="F492" s="355"/>
      <c r="G492" s="355"/>
      <c r="H492" s="355"/>
      <c r="I492" s="355"/>
      <c r="J492" s="355"/>
    </row>
    <row r="493" spans="1:10">
      <c r="A493" s="355"/>
      <c r="B493" s="355"/>
      <c r="C493" s="355"/>
      <c r="D493" s="355"/>
      <c r="E493" s="355"/>
      <c r="F493" s="355"/>
      <c r="G493" s="355"/>
      <c r="H493" s="355"/>
      <c r="I493" s="355"/>
      <c r="J493" s="355"/>
    </row>
    <row r="494" spans="1:10">
      <c r="A494" s="355"/>
      <c r="B494" s="355"/>
      <c r="C494" s="355"/>
      <c r="D494" s="355"/>
      <c r="E494" s="355"/>
      <c r="F494" s="355"/>
      <c r="G494" s="355"/>
      <c r="H494" s="355"/>
      <c r="I494" s="355"/>
      <c r="J494" s="355"/>
    </row>
    <row r="495" spans="1:10">
      <c r="A495" s="355"/>
      <c r="B495" s="355"/>
      <c r="C495" s="355"/>
      <c r="D495" s="355"/>
      <c r="E495" s="355"/>
      <c r="F495" s="355"/>
      <c r="G495" s="355"/>
      <c r="H495" s="355"/>
      <c r="I495" s="355"/>
      <c r="J495" s="355"/>
    </row>
    <row r="496" spans="1:10">
      <c r="A496" s="355"/>
      <c r="B496" s="355"/>
      <c r="C496" s="355"/>
      <c r="D496" s="355"/>
      <c r="E496" s="355"/>
      <c r="F496" s="355"/>
      <c r="G496" s="355"/>
      <c r="H496" s="355"/>
      <c r="I496" s="355"/>
      <c r="J496" s="355"/>
    </row>
    <row r="497" spans="1:10">
      <c r="A497" s="355"/>
      <c r="B497" s="355"/>
      <c r="C497" s="355"/>
      <c r="D497" s="355"/>
      <c r="E497" s="355"/>
      <c r="F497" s="355"/>
      <c r="G497" s="355"/>
      <c r="H497" s="355"/>
      <c r="I497" s="355"/>
      <c r="J497" s="355"/>
    </row>
    <row r="498" spans="1:10">
      <c r="A498" s="355"/>
      <c r="B498" s="355"/>
      <c r="C498" s="355"/>
      <c r="D498" s="355"/>
      <c r="E498" s="355"/>
      <c r="F498" s="355"/>
      <c r="G498" s="355"/>
      <c r="H498" s="355"/>
      <c r="I498" s="355"/>
      <c r="J498" s="355"/>
    </row>
    <row r="499" spans="1:10">
      <c r="A499" s="355"/>
      <c r="B499" s="355"/>
      <c r="C499" s="355"/>
      <c r="D499" s="355"/>
      <c r="E499" s="355"/>
      <c r="F499" s="355"/>
      <c r="G499" s="355"/>
      <c r="H499" s="355"/>
      <c r="I499" s="355"/>
      <c r="J499" s="355"/>
    </row>
    <row r="500" spans="1:10">
      <c r="A500" s="355"/>
      <c r="B500" s="355"/>
      <c r="C500" s="355"/>
      <c r="D500" s="355"/>
      <c r="E500" s="355"/>
      <c r="F500" s="355"/>
      <c r="G500" s="355"/>
      <c r="H500" s="355"/>
      <c r="I500" s="355"/>
      <c r="J500" s="355"/>
    </row>
    <row r="501" spans="1:10">
      <c r="A501" s="355"/>
      <c r="B501" s="355"/>
      <c r="C501" s="355"/>
      <c r="D501" s="355"/>
      <c r="E501" s="355"/>
      <c r="F501" s="355"/>
      <c r="G501" s="355"/>
      <c r="H501" s="355"/>
      <c r="I501" s="355"/>
      <c r="J501" s="355"/>
    </row>
    <row r="502" spans="1:10">
      <c r="A502" s="355"/>
      <c r="B502" s="355"/>
      <c r="C502" s="355"/>
      <c r="D502" s="355"/>
      <c r="E502" s="355"/>
      <c r="F502" s="355"/>
      <c r="G502" s="355"/>
      <c r="H502" s="355"/>
      <c r="I502" s="355"/>
      <c r="J502" s="355"/>
    </row>
    <row r="503" spans="1:10">
      <c r="A503" s="355"/>
      <c r="B503" s="355"/>
      <c r="C503" s="355"/>
      <c r="D503" s="355"/>
      <c r="E503" s="355"/>
      <c r="F503" s="355"/>
      <c r="G503" s="355"/>
      <c r="H503" s="355"/>
      <c r="I503" s="355"/>
      <c r="J503" s="355"/>
    </row>
    <row r="504" spans="1:10">
      <c r="A504" s="355"/>
      <c r="B504" s="355"/>
      <c r="C504" s="355"/>
      <c r="D504" s="355"/>
      <c r="E504" s="355"/>
      <c r="F504" s="355"/>
      <c r="G504" s="355"/>
      <c r="H504" s="355"/>
      <c r="I504" s="355"/>
      <c r="J504" s="355"/>
    </row>
    <row r="505" spans="1:10">
      <c r="A505" s="355"/>
      <c r="B505" s="355"/>
      <c r="C505" s="355"/>
      <c r="D505" s="355"/>
      <c r="E505" s="355"/>
      <c r="F505" s="355"/>
      <c r="G505" s="355"/>
      <c r="H505" s="355"/>
      <c r="I505" s="355"/>
      <c r="J505" s="355"/>
    </row>
    <row r="506" spans="1:10">
      <c r="A506" s="355"/>
      <c r="B506" s="355"/>
      <c r="C506" s="355"/>
      <c r="D506" s="355"/>
      <c r="E506" s="355"/>
      <c r="F506" s="355"/>
      <c r="G506" s="355"/>
      <c r="H506" s="355"/>
      <c r="I506" s="355"/>
      <c r="J506" s="355"/>
    </row>
    <row r="507" spans="1:10">
      <c r="A507" s="355"/>
      <c r="B507" s="355"/>
      <c r="C507" s="355"/>
      <c r="D507" s="355"/>
      <c r="E507" s="355"/>
      <c r="F507" s="355"/>
      <c r="G507" s="355"/>
      <c r="H507" s="355"/>
      <c r="I507" s="355"/>
      <c r="J507" s="355"/>
    </row>
    <row r="508" spans="1:10">
      <c r="A508" s="355"/>
      <c r="B508" s="355"/>
      <c r="C508" s="355"/>
      <c r="D508" s="355"/>
      <c r="E508" s="355"/>
      <c r="F508" s="355"/>
      <c r="G508" s="355"/>
      <c r="H508" s="355"/>
      <c r="I508" s="355"/>
      <c r="J508" s="355"/>
    </row>
    <row r="509" spans="1:10">
      <c r="A509" s="355"/>
      <c r="B509" s="355"/>
      <c r="C509" s="355"/>
      <c r="D509" s="355"/>
      <c r="E509" s="355"/>
      <c r="F509" s="355"/>
      <c r="G509" s="355"/>
      <c r="H509" s="355"/>
      <c r="I509" s="355"/>
      <c r="J509" s="355"/>
    </row>
    <row r="510" spans="1:10">
      <c r="A510" s="355"/>
      <c r="B510" s="355"/>
      <c r="C510" s="355"/>
      <c r="D510" s="355"/>
      <c r="E510" s="355"/>
      <c r="F510" s="355"/>
      <c r="G510" s="355"/>
      <c r="H510" s="355"/>
      <c r="I510" s="355"/>
      <c r="J510" s="355"/>
    </row>
    <row r="511" spans="1:10">
      <c r="A511" s="355"/>
      <c r="B511" s="355"/>
      <c r="C511" s="355"/>
      <c r="D511" s="355"/>
      <c r="E511" s="355"/>
      <c r="F511" s="355"/>
      <c r="G511" s="355"/>
      <c r="H511" s="355"/>
      <c r="I511" s="355"/>
      <c r="J511" s="355"/>
    </row>
    <row r="512" spans="1:10">
      <c r="A512" s="355"/>
      <c r="B512" s="355"/>
      <c r="C512" s="355"/>
      <c r="D512" s="355"/>
      <c r="E512" s="355"/>
      <c r="F512" s="355"/>
      <c r="G512" s="355"/>
      <c r="H512" s="355"/>
      <c r="I512" s="355"/>
      <c r="J512" s="355"/>
    </row>
    <row r="513" spans="1:10">
      <c r="A513" s="355"/>
      <c r="B513" s="355"/>
      <c r="C513" s="355"/>
      <c r="D513" s="355"/>
      <c r="E513" s="355"/>
      <c r="F513" s="355"/>
      <c r="G513" s="355"/>
      <c r="H513" s="355"/>
      <c r="I513" s="355"/>
      <c r="J513" s="355"/>
    </row>
    <row r="514" spans="1:10">
      <c r="A514" s="355"/>
      <c r="B514" s="355"/>
      <c r="C514" s="355"/>
      <c r="D514" s="355"/>
      <c r="E514" s="355"/>
      <c r="F514" s="355"/>
      <c r="G514" s="355"/>
      <c r="H514" s="355"/>
      <c r="I514" s="355"/>
      <c r="J514" s="355"/>
    </row>
    <row r="515" spans="1:10">
      <c r="A515" s="355"/>
      <c r="B515" s="355"/>
      <c r="C515" s="355"/>
      <c r="D515" s="355"/>
      <c r="E515" s="355"/>
      <c r="F515" s="355"/>
      <c r="G515" s="355"/>
      <c r="H515" s="355"/>
      <c r="I515" s="355"/>
      <c r="J515" s="355"/>
    </row>
    <row r="516" spans="1:10">
      <c r="A516" s="355"/>
      <c r="B516" s="355"/>
      <c r="C516" s="355"/>
      <c r="D516" s="355"/>
      <c r="E516" s="355"/>
      <c r="F516" s="355"/>
      <c r="G516" s="355"/>
      <c r="H516" s="355"/>
      <c r="I516" s="355"/>
      <c r="J516" s="355"/>
    </row>
    <row r="517" spans="1:10">
      <c r="A517" s="355"/>
      <c r="B517" s="355"/>
      <c r="C517" s="355"/>
      <c r="D517" s="355"/>
      <c r="E517" s="355"/>
      <c r="F517" s="355"/>
      <c r="G517" s="355"/>
      <c r="H517" s="355"/>
      <c r="I517" s="355"/>
      <c r="J517" s="355"/>
    </row>
    <row r="518" spans="1:10">
      <c r="A518" s="355"/>
      <c r="B518" s="355"/>
      <c r="C518" s="355"/>
      <c r="D518" s="355"/>
      <c r="E518" s="355"/>
      <c r="F518" s="355"/>
      <c r="G518" s="355"/>
      <c r="H518" s="355"/>
      <c r="I518" s="355"/>
      <c r="J518" s="355"/>
    </row>
    <row r="519" spans="1:10">
      <c r="A519" s="355"/>
      <c r="B519" s="355"/>
      <c r="C519" s="355"/>
      <c r="D519" s="355"/>
      <c r="E519" s="355"/>
      <c r="F519" s="355"/>
      <c r="G519" s="355"/>
      <c r="H519" s="355"/>
      <c r="I519" s="355"/>
      <c r="J519" s="355"/>
    </row>
    <row r="520" spans="1:10">
      <c r="A520" s="355"/>
      <c r="B520" s="355"/>
      <c r="C520" s="355"/>
      <c r="D520" s="355"/>
      <c r="E520" s="355"/>
      <c r="F520" s="355"/>
      <c r="G520" s="355"/>
      <c r="H520" s="355"/>
      <c r="I520" s="355"/>
      <c r="J520" s="355"/>
    </row>
    <row r="521" spans="1:10">
      <c r="A521" s="355"/>
      <c r="B521" s="355"/>
      <c r="C521" s="355"/>
      <c r="D521" s="355"/>
      <c r="E521" s="355"/>
      <c r="F521" s="355"/>
      <c r="G521" s="355"/>
      <c r="H521" s="355"/>
      <c r="I521" s="355"/>
      <c r="J521" s="355"/>
    </row>
    <row r="522" spans="1:10">
      <c r="A522" s="355"/>
      <c r="B522" s="355"/>
      <c r="C522" s="355"/>
      <c r="D522" s="355"/>
      <c r="E522" s="355"/>
      <c r="F522" s="355"/>
      <c r="G522" s="355"/>
      <c r="H522" s="355"/>
      <c r="I522" s="355"/>
      <c r="J522" s="355"/>
    </row>
    <row r="523" spans="1:10">
      <c r="A523" s="355"/>
      <c r="B523" s="355"/>
      <c r="C523" s="355"/>
      <c r="D523" s="355"/>
      <c r="E523" s="355"/>
      <c r="F523" s="355"/>
      <c r="G523" s="355"/>
      <c r="H523" s="355"/>
      <c r="I523" s="355"/>
      <c r="J523" s="355"/>
    </row>
    <row r="524" spans="1:10">
      <c r="A524" s="355"/>
      <c r="B524" s="355"/>
      <c r="C524" s="355"/>
      <c r="D524" s="355"/>
      <c r="E524" s="355"/>
      <c r="F524" s="355"/>
      <c r="G524" s="355"/>
      <c r="H524" s="355"/>
      <c r="I524" s="355"/>
      <c r="J524" s="355"/>
    </row>
    <row r="525" spans="1:10">
      <c r="A525" s="355"/>
      <c r="B525" s="355"/>
      <c r="C525" s="355"/>
      <c r="D525" s="355"/>
      <c r="E525" s="355"/>
      <c r="F525" s="355"/>
      <c r="G525" s="355"/>
      <c r="H525" s="355"/>
      <c r="I525" s="355"/>
      <c r="J525" s="355"/>
    </row>
    <row r="526" spans="1:10">
      <c r="A526" s="355"/>
      <c r="B526" s="355"/>
      <c r="C526" s="355"/>
      <c r="D526" s="355"/>
      <c r="E526" s="355"/>
      <c r="F526" s="355"/>
      <c r="G526" s="355"/>
      <c r="H526" s="355"/>
      <c r="I526" s="355"/>
      <c r="J526" s="355"/>
    </row>
    <row r="527" spans="1:10">
      <c r="A527" s="355"/>
      <c r="B527" s="355"/>
      <c r="C527" s="355"/>
      <c r="D527" s="355"/>
      <c r="E527" s="355"/>
      <c r="F527" s="355"/>
      <c r="G527" s="355"/>
      <c r="H527" s="355"/>
      <c r="I527" s="355"/>
      <c r="J527" s="355"/>
    </row>
    <row r="528" spans="1:10">
      <c r="A528" s="355"/>
      <c r="B528" s="355"/>
      <c r="C528" s="355"/>
      <c r="D528" s="355"/>
      <c r="E528" s="355"/>
      <c r="F528" s="355"/>
      <c r="G528" s="355"/>
      <c r="H528" s="355"/>
      <c r="I528" s="355"/>
      <c r="J528" s="355"/>
    </row>
    <row r="529" spans="1:10">
      <c r="A529" s="355"/>
      <c r="B529" s="355"/>
      <c r="C529" s="355"/>
      <c r="D529" s="355"/>
      <c r="E529" s="355"/>
      <c r="F529" s="355"/>
      <c r="G529" s="355"/>
      <c r="H529" s="355"/>
      <c r="I529" s="355"/>
      <c r="J529" s="355"/>
    </row>
    <row r="530" spans="1:10">
      <c r="A530" s="355"/>
      <c r="B530" s="355"/>
      <c r="C530" s="355"/>
      <c r="D530" s="355"/>
      <c r="E530" s="355"/>
      <c r="F530" s="355"/>
      <c r="G530" s="355"/>
      <c r="H530" s="355"/>
      <c r="I530" s="355"/>
      <c r="J530" s="355"/>
    </row>
    <row r="531" spans="1:10">
      <c r="A531" s="355"/>
      <c r="B531" s="355"/>
      <c r="C531" s="355"/>
      <c r="D531" s="355"/>
      <c r="E531" s="355"/>
      <c r="F531" s="355"/>
      <c r="G531" s="355"/>
      <c r="H531" s="355"/>
      <c r="I531" s="355"/>
      <c r="J531" s="355"/>
    </row>
    <row r="532" spans="1:10">
      <c r="A532" s="355"/>
      <c r="B532" s="355"/>
      <c r="C532" s="355"/>
      <c r="D532" s="355"/>
      <c r="E532" s="355"/>
      <c r="F532" s="355"/>
      <c r="G532" s="355"/>
      <c r="H532" s="355"/>
      <c r="I532" s="355"/>
      <c r="J532" s="355"/>
    </row>
    <row r="533" spans="1:10">
      <c r="A533" s="355"/>
      <c r="B533" s="355"/>
      <c r="C533" s="355"/>
      <c r="D533" s="355"/>
      <c r="E533" s="355"/>
      <c r="F533" s="355"/>
      <c r="G533" s="355"/>
      <c r="H533" s="355"/>
      <c r="I533" s="355"/>
      <c r="J533" s="355"/>
    </row>
    <row r="534" spans="1:10">
      <c r="A534" s="355"/>
      <c r="B534" s="355"/>
      <c r="C534" s="355"/>
      <c r="D534" s="355"/>
      <c r="E534" s="355"/>
      <c r="F534" s="355"/>
      <c r="G534" s="355"/>
      <c r="H534" s="355"/>
      <c r="I534" s="355"/>
      <c r="J534" s="355"/>
    </row>
    <row r="535" spans="1:10">
      <c r="A535" s="355"/>
      <c r="B535" s="355"/>
      <c r="C535" s="355"/>
      <c r="D535" s="355"/>
      <c r="E535" s="355"/>
      <c r="F535" s="355"/>
      <c r="G535" s="355"/>
      <c r="H535" s="355"/>
      <c r="I535" s="355"/>
      <c r="J535" s="355"/>
    </row>
    <row r="536" spans="1:10">
      <c r="A536" s="355"/>
      <c r="B536" s="355"/>
      <c r="C536" s="355"/>
      <c r="D536" s="355"/>
      <c r="E536" s="355"/>
      <c r="F536" s="355"/>
      <c r="G536" s="355"/>
      <c r="H536" s="355"/>
      <c r="I536" s="355"/>
      <c r="J536" s="355"/>
    </row>
    <row r="537" spans="1:10">
      <c r="A537" s="355"/>
      <c r="B537" s="355"/>
      <c r="C537" s="355"/>
      <c r="D537" s="355"/>
      <c r="E537" s="355"/>
      <c r="F537" s="355"/>
      <c r="G537" s="355"/>
      <c r="H537" s="355"/>
      <c r="I537" s="355"/>
      <c r="J537" s="355"/>
    </row>
    <row r="538" spans="1:10">
      <c r="A538" s="355"/>
      <c r="B538" s="355"/>
      <c r="C538" s="355"/>
      <c r="D538" s="355"/>
      <c r="E538" s="355"/>
      <c r="F538" s="355"/>
      <c r="G538" s="355"/>
      <c r="H538" s="355"/>
      <c r="I538" s="355"/>
      <c r="J538" s="355"/>
    </row>
    <row r="539" spans="1:10">
      <c r="A539" s="355"/>
      <c r="B539" s="355"/>
      <c r="C539" s="355"/>
      <c r="D539" s="355"/>
      <c r="E539" s="355"/>
      <c r="F539" s="355"/>
      <c r="G539" s="355"/>
      <c r="H539" s="355"/>
      <c r="I539" s="355"/>
      <c r="J539" s="355"/>
    </row>
    <row r="540" spans="1:10">
      <c r="A540" s="355"/>
      <c r="B540" s="355"/>
      <c r="C540" s="355"/>
      <c r="D540" s="355"/>
      <c r="E540" s="355"/>
      <c r="F540" s="355"/>
      <c r="G540" s="355"/>
      <c r="H540" s="355"/>
      <c r="I540" s="355"/>
      <c r="J540" s="355"/>
    </row>
    <row r="541" spans="1:10">
      <c r="A541" s="355"/>
      <c r="B541" s="355"/>
      <c r="C541" s="355"/>
      <c r="D541" s="355"/>
      <c r="E541" s="355"/>
      <c r="F541" s="355"/>
      <c r="G541" s="355"/>
      <c r="H541" s="355"/>
      <c r="I541" s="355"/>
      <c r="J541" s="355"/>
    </row>
    <row r="542" spans="1:10">
      <c r="A542" s="355"/>
      <c r="B542" s="355"/>
      <c r="C542" s="355"/>
      <c r="D542" s="355"/>
      <c r="E542" s="355"/>
      <c r="F542" s="355"/>
      <c r="G542" s="355"/>
      <c r="H542" s="355"/>
      <c r="I542" s="355"/>
      <c r="J542" s="355"/>
    </row>
    <row r="543" spans="1:10">
      <c r="A543" s="355"/>
      <c r="B543" s="355"/>
      <c r="C543" s="355"/>
      <c r="D543" s="355"/>
      <c r="E543" s="355"/>
      <c r="F543" s="355"/>
      <c r="G543" s="355"/>
      <c r="H543" s="355"/>
      <c r="I543" s="355"/>
      <c r="J543" s="355"/>
    </row>
    <row r="544" spans="1:10">
      <c r="A544" s="355"/>
      <c r="B544" s="355"/>
      <c r="C544" s="355"/>
      <c r="D544" s="355"/>
      <c r="E544" s="355"/>
      <c r="F544" s="355"/>
      <c r="G544" s="355"/>
      <c r="H544" s="355"/>
      <c r="I544" s="355"/>
      <c r="J544" s="355"/>
    </row>
    <row r="545" spans="1:10">
      <c r="A545" s="355"/>
      <c r="B545" s="355"/>
      <c r="C545" s="355"/>
      <c r="D545" s="355"/>
      <c r="E545" s="355"/>
      <c r="F545" s="355"/>
      <c r="G545" s="355"/>
      <c r="H545" s="355"/>
      <c r="I545" s="355"/>
      <c r="J545" s="355"/>
    </row>
    <row r="546" spans="1:10">
      <c r="A546" s="355"/>
      <c r="B546" s="355"/>
      <c r="C546" s="355"/>
      <c r="D546" s="355"/>
      <c r="E546" s="355"/>
      <c r="F546" s="355"/>
      <c r="G546" s="355"/>
      <c r="H546" s="355"/>
      <c r="I546" s="355"/>
      <c r="J546" s="355"/>
    </row>
    <row r="547" spans="1:10">
      <c r="A547" s="355"/>
      <c r="B547" s="355"/>
      <c r="C547" s="355"/>
      <c r="D547" s="355"/>
      <c r="E547" s="355"/>
      <c r="F547" s="355"/>
      <c r="G547" s="355"/>
      <c r="H547" s="355"/>
      <c r="I547" s="355"/>
      <c r="J547" s="355"/>
    </row>
    <row r="548" spans="1:10">
      <c r="A548" s="355"/>
      <c r="B548" s="355"/>
      <c r="C548" s="355"/>
      <c r="D548" s="355"/>
      <c r="E548" s="355"/>
      <c r="F548" s="355"/>
      <c r="G548" s="355"/>
      <c r="H548" s="355"/>
      <c r="I548" s="355"/>
      <c r="J548" s="355"/>
    </row>
    <row r="549" spans="1:10">
      <c r="A549" s="355"/>
      <c r="B549" s="355"/>
      <c r="C549" s="355"/>
      <c r="D549" s="355"/>
      <c r="E549" s="355"/>
      <c r="F549" s="355"/>
      <c r="G549" s="355"/>
      <c r="H549" s="355"/>
      <c r="I549" s="355"/>
      <c r="J549" s="355"/>
    </row>
    <row r="550" spans="1:10">
      <c r="A550" s="355"/>
      <c r="B550" s="355"/>
      <c r="C550" s="355"/>
      <c r="D550" s="355"/>
      <c r="E550" s="355"/>
      <c r="F550" s="355"/>
      <c r="G550" s="355"/>
      <c r="H550" s="355"/>
      <c r="I550" s="355"/>
      <c r="J550" s="355"/>
    </row>
    <row r="551" spans="1:10">
      <c r="A551" s="355"/>
      <c r="B551" s="355"/>
      <c r="C551" s="355"/>
      <c r="D551" s="355"/>
      <c r="E551" s="355"/>
      <c r="F551" s="355"/>
      <c r="G551" s="355"/>
      <c r="H551" s="355"/>
      <c r="I551" s="355"/>
      <c r="J551" s="355"/>
    </row>
    <row r="552" spans="1:10">
      <c r="A552" s="355"/>
      <c r="B552" s="355"/>
      <c r="C552" s="355"/>
      <c r="D552" s="355"/>
      <c r="E552" s="355"/>
      <c r="F552" s="355"/>
      <c r="G552" s="355"/>
      <c r="H552" s="355"/>
      <c r="I552" s="355"/>
      <c r="J552" s="355"/>
    </row>
    <row r="553" spans="1:10">
      <c r="A553" s="355"/>
      <c r="B553" s="355"/>
      <c r="C553" s="355"/>
      <c r="D553" s="355"/>
      <c r="E553" s="355"/>
      <c r="F553" s="355"/>
      <c r="G553" s="355"/>
      <c r="H553" s="355"/>
      <c r="I553" s="355"/>
      <c r="J553" s="355"/>
    </row>
    <row r="554" spans="1:10">
      <c r="A554" s="355"/>
      <c r="B554" s="355"/>
      <c r="C554" s="355"/>
      <c r="D554" s="355"/>
      <c r="E554" s="355"/>
      <c r="F554" s="355"/>
      <c r="G554" s="355"/>
      <c r="H554" s="355"/>
      <c r="I554" s="355"/>
      <c r="J554" s="355"/>
    </row>
    <row r="555" spans="1:10">
      <c r="A555" s="355"/>
      <c r="B555" s="355"/>
      <c r="C555" s="355"/>
      <c r="D555" s="355"/>
      <c r="E555" s="355"/>
      <c r="F555" s="355"/>
      <c r="G555" s="355"/>
      <c r="H555" s="355"/>
      <c r="I555" s="355"/>
      <c r="J555" s="355"/>
    </row>
    <row r="556" spans="1:10">
      <c r="A556" s="355"/>
      <c r="B556" s="355"/>
      <c r="C556" s="355"/>
      <c r="D556" s="355"/>
      <c r="E556" s="355"/>
      <c r="F556" s="355"/>
      <c r="G556" s="355"/>
      <c r="H556" s="355"/>
      <c r="I556" s="355"/>
      <c r="J556" s="355"/>
    </row>
    <row r="557" spans="1:10">
      <c r="A557" s="355"/>
      <c r="B557" s="355"/>
      <c r="C557" s="355"/>
      <c r="D557" s="355"/>
      <c r="E557" s="355"/>
      <c r="F557" s="355"/>
      <c r="G557" s="355"/>
      <c r="H557" s="355"/>
      <c r="I557" s="355"/>
      <c r="J557" s="355"/>
    </row>
    <row r="558" spans="1:10">
      <c r="A558" s="355"/>
      <c r="B558" s="355"/>
      <c r="C558" s="355"/>
      <c r="D558" s="355"/>
      <c r="E558" s="355"/>
      <c r="F558" s="355"/>
      <c r="G558" s="355"/>
      <c r="H558" s="355"/>
      <c r="I558" s="355"/>
      <c r="J558" s="355"/>
    </row>
    <row r="559" spans="1:10">
      <c r="A559" s="355"/>
      <c r="B559" s="355"/>
      <c r="C559" s="355"/>
      <c r="D559" s="355"/>
      <c r="E559" s="355"/>
      <c r="F559" s="355"/>
      <c r="G559" s="355"/>
      <c r="H559" s="355"/>
      <c r="I559" s="355"/>
      <c r="J559" s="355"/>
    </row>
    <row r="560" spans="1:10">
      <c r="A560" s="355"/>
      <c r="B560" s="355"/>
      <c r="C560" s="355"/>
      <c r="D560" s="355"/>
      <c r="E560" s="355"/>
      <c r="F560" s="355"/>
      <c r="G560" s="355"/>
      <c r="H560" s="355"/>
      <c r="I560" s="355"/>
      <c r="J560" s="355"/>
    </row>
    <row r="561" spans="1:10">
      <c r="A561" s="355"/>
      <c r="B561" s="355"/>
      <c r="C561" s="355"/>
      <c r="D561" s="355"/>
      <c r="E561" s="355"/>
      <c r="F561" s="355"/>
      <c r="G561" s="355"/>
      <c r="H561" s="355"/>
      <c r="I561" s="355"/>
      <c r="J561" s="355"/>
    </row>
    <row r="562" spans="1:10">
      <c r="A562" s="355"/>
      <c r="B562" s="355"/>
      <c r="C562" s="355"/>
      <c r="D562" s="355"/>
      <c r="E562" s="355"/>
      <c r="F562" s="355"/>
      <c r="G562" s="355"/>
      <c r="H562" s="355"/>
      <c r="I562" s="355"/>
      <c r="J562" s="355"/>
    </row>
    <row r="563" spans="1:10">
      <c r="A563" s="355"/>
      <c r="B563" s="355"/>
      <c r="C563" s="355"/>
      <c r="D563" s="355"/>
      <c r="E563" s="355"/>
      <c r="F563" s="355"/>
      <c r="G563" s="355"/>
      <c r="H563" s="355"/>
      <c r="I563" s="355"/>
      <c r="J563" s="355"/>
    </row>
    <row r="564" spans="1:10">
      <c r="A564" s="355"/>
      <c r="B564" s="355"/>
      <c r="C564" s="355"/>
      <c r="D564" s="355"/>
      <c r="E564" s="355"/>
      <c r="F564" s="355"/>
      <c r="G564" s="355"/>
      <c r="H564" s="355"/>
      <c r="I564" s="355"/>
      <c r="J564" s="355"/>
    </row>
    <row r="565" spans="1:10">
      <c r="A565" s="355"/>
      <c r="B565" s="355"/>
      <c r="C565" s="355"/>
      <c r="D565" s="355"/>
      <c r="E565" s="355"/>
      <c r="F565" s="355"/>
      <c r="G565" s="355"/>
      <c r="H565" s="355"/>
      <c r="I565" s="355"/>
      <c r="J565" s="355"/>
    </row>
    <row r="566" spans="1:10">
      <c r="A566" s="355"/>
      <c r="B566" s="355"/>
      <c r="C566" s="355"/>
      <c r="D566" s="355"/>
      <c r="E566" s="355"/>
      <c r="F566" s="355"/>
      <c r="G566" s="355"/>
      <c r="H566" s="355"/>
      <c r="I566" s="355"/>
      <c r="J566" s="355"/>
    </row>
    <row r="567" spans="1:10">
      <c r="A567" s="355"/>
      <c r="B567" s="355"/>
      <c r="C567" s="355"/>
      <c r="D567" s="355"/>
      <c r="E567" s="355"/>
      <c r="F567" s="355"/>
      <c r="G567" s="355"/>
      <c r="H567" s="355"/>
      <c r="I567" s="355"/>
      <c r="J567" s="355"/>
    </row>
    <row r="568" spans="1:10">
      <c r="A568" s="355"/>
      <c r="B568" s="355"/>
      <c r="C568" s="355"/>
      <c r="D568" s="355"/>
      <c r="E568" s="355"/>
      <c r="F568" s="355"/>
      <c r="G568" s="355"/>
      <c r="H568" s="355"/>
      <c r="I568" s="355"/>
      <c r="J568" s="355"/>
    </row>
    <row r="569" spans="1:10">
      <c r="A569" s="355"/>
      <c r="B569" s="355"/>
      <c r="C569" s="355"/>
      <c r="D569" s="355"/>
      <c r="E569" s="355"/>
      <c r="F569" s="355"/>
      <c r="G569" s="355"/>
      <c r="H569" s="355"/>
      <c r="I569" s="355"/>
      <c r="J569" s="355"/>
    </row>
    <row r="570" spans="1:10">
      <c r="A570" s="355"/>
      <c r="B570" s="355"/>
      <c r="C570" s="355"/>
      <c r="D570" s="355"/>
      <c r="E570" s="355"/>
      <c r="F570" s="355"/>
      <c r="G570" s="355"/>
      <c r="H570" s="355"/>
      <c r="I570" s="355"/>
      <c r="J570" s="355"/>
    </row>
    <row r="571" spans="1:10">
      <c r="A571" s="355"/>
      <c r="B571" s="355"/>
      <c r="C571" s="355"/>
      <c r="D571" s="355"/>
      <c r="E571" s="355"/>
      <c r="F571" s="355"/>
      <c r="G571" s="355"/>
      <c r="H571" s="355"/>
      <c r="I571" s="355"/>
      <c r="J571" s="355"/>
    </row>
    <row r="572" spans="1:10">
      <c r="A572" s="355"/>
      <c r="B572" s="355"/>
      <c r="C572" s="355"/>
      <c r="D572" s="355"/>
      <c r="E572" s="355"/>
      <c r="F572" s="355"/>
      <c r="G572" s="355"/>
      <c r="H572" s="355"/>
      <c r="I572" s="355"/>
      <c r="J572" s="355"/>
    </row>
    <row r="573" spans="1:10">
      <c r="A573" s="355"/>
      <c r="B573" s="355"/>
      <c r="C573" s="355"/>
      <c r="D573" s="355"/>
      <c r="E573" s="355"/>
      <c r="F573" s="355"/>
      <c r="G573" s="355"/>
      <c r="H573" s="355"/>
      <c r="I573" s="355"/>
      <c r="J573" s="355"/>
    </row>
    <row r="574" spans="1:10">
      <c r="A574" s="355"/>
      <c r="B574" s="355"/>
      <c r="C574" s="355"/>
      <c r="D574" s="355"/>
      <c r="E574" s="355"/>
      <c r="F574" s="355"/>
      <c r="G574" s="355"/>
      <c r="H574" s="355"/>
      <c r="I574" s="355"/>
      <c r="J574" s="355"/>
    </row>
    <row r="575" spans="1:10">
      <c r="A575" s="355"/>
      <c r="B575" s="355"/>
      <c r="C575" s="355"/>
      <c r="D575" s="355"/>
      <c r="E575" s="355"/>
      <c r="F575" s="355"/>
      <c r="G575" s="355"/>
      <c r="H575" s="355"/>
      <c r="I575" s="355"/>
      <c r="J575" s="355"/>
    </row>
    <row r="576" spans="1:10">
      <c r="A576" s="355"/>
      <c r="B576" s="355"/>
      <c r="C576" s="355"/>
      <c r="D576" s="355"/>
      <c r="E576" s="355"/>
      <c r="F576" s="355"/>
      <c r="G576" s="355"/>
      <c r="H576" s="355"/>
      <c r="I576" s="355"/>
      <c r="J576" s="355"/>
    </row>
    <row r="577" spans="1:10">
      <c r="A577" s="355"/>
      <c r="B577" s="355"/>
      <c r="C577" s="355"/>
      <c r="D577" s="355"/>
      <c r="E577" s="355"/>
      <c r="F577" s="355"/>
      <c r="G577" s="355"/>
      <c r="H577" s="355"/>
      <c r="I577" s="355"/>
      <c r="J577" s="355"/>
    </row>
    <row r="578" spans="1:10">
      <c r="A578" s="355"/>
      <c r="B578" s="355"/>
      <c r="C578" s="355"/>
      <c r="D578" s="355"/>
      <c r="E578" s="355"/>
      <c r="F578" s="355"/>
      <c r="G578" s="355"/>
      <c r="H578" s="355"/>
      <c r="I578" s="355"/>
      <c r="J578" s="355"/>
    </row>
    <row r="579" spans="1:10">
      <c r="A579" s="355"/>
      <c r="B579" s="355"/>
      <c r="C579" s="355"/>
      <c r="D579" s="355"/>
      <c r="E579" s="355"/>
      <c r="F579" s="355"/>
      <c r="G579" s="355"/>
      <c r="H579" s="355"/>
      <c r="I579" s="355"/>
      <c r="J579" s="355"/>
    </row>
    <row r="580" spans="1:10">
      <c r="A580" s="355"/>
      <c r="B580" s="355"/>
      <c r="C580" s="355"/>
      <c r="D580" s="355"/>
      <c r="E580" s="355"/>
      <c r="F580" s="355"/>
      <c r="G580" s="355"/>
      <c r="H580" s="355"/>
      <c r="I580" s="355"/>
      <c r="J580" s="355"/>
    </row>
    <row r="581" spans="1:10">
      <c r="A581" s="355"/>
      <c r="B581" s="355"/>
      <c r="C581" s="355"/>
      <c r="D581" s="355"/>
      <c r="E581" s="355"/>
      <c r="F581" s="355"/>
      <c r="G581" s="355"/>
      <c r="H581" s="355"/>
      <c r="I581" s="355"/>
      <c r="J581" s="355"/>
    </row>
    <row r="582" spans="1:10">
      <c r="A582" s="355"/>
      <c r="B582" s="355"/>
      <c r="C582" s="355"/>
      <c r="D582" s="355"/>
      <c r="E582" s="355"/>
      <c r="F582" s="355"/>
      <c r="G582" s="355"/>
      <c r="H582" s="355"/>
      <c r="I582" s="355"/>
      <c r="J582" s="355"/>
    </row>
    <row r="583" spans="1:10">
      <c r="A583" s="355"/>
      <c r="B583" s="355"/>
      <c r="C583" s="355"/>
      <c r="D583" s="355"/>
      <c r="E583" s="355"/>
      <c r="F583" s="355"/>
      <c r="G583" s="355"/>
      <c r="H583" s="355"/>
      <c r="I583" s="355"/>
      <c r="J583" s="355"/>
    </row>
    <row r="584" spans="1:10">
      <c r="A584" s="355"/>
      <c r="B584" s="355"/>
      <c r="C584" s="355"/>
      <c r="D584" s="355"/>
      <c r="E584" s="355"/>
      <c r="F584" s="355"/>
      <c r="G584" s="355"/>
      <c r="H584" s="355"/>
      <c r="I584" s="355"/>
      <c r="J584" s="355"/>
    </row>
    <row r="585" spans="1:10">
      <c r="A585" s="355"/>
      <c r="B585" s="355"/>
      <c r="C585" s="355"/>
      <c r="D585" s="355"/>
      <c r="E585" s="355"/>
      <c r="F585" s="355"/>
      <c r="G585" s="355"/>
      <c r="H585" s="355"/>
      <c r="I585" s="355"/>
      <c r="J585" s="355"/>
    </row>
    <row r="586" spans="1:10">
      <c r="A586" s="355"/>
      <c r="B586" s="355"/>
      <c r="C586" s="355"/>
      <c r="D586" s="355"/>
      <c r="E586" s="355"/>
      <c r="F586" s="355"/>
      <c r="G586" s="355"/>
      <c r="H586" s="355"/>
      <c r="I586" s="355"/>
      <c r="J586" s="355"/>
    </row>
    <row r="587" spans="1:10">
      <c r="A587" s="355"/>
      <c r="B587" s="355"/>
      <c r="C587" s="355"/>
      <c r="D587" s="355"/>
      <c r="E587" s="355"/>
      <c r="F587" s="355"/>
      <c r="G587" s="355"/>
      <c r="H587" s="355"/>
      <c r="I587" s="355"/>
      <c r="J587" s="355"/>
    </row>
    <row r="588" spans="1:10">
      <c r="A588" s="355"/>
      <c r="B588" s="355"/>
      <c r="C588" s="355"/>
      <c r="D588" s="355"/>
      <c r="E588" s="355"/>
      <c r="F588" s="355"/>
      <c r="G588" s="355"/>
      <c r="H588" s="355"/>
      <c r="I588" s="355"/>
      <c r="J588" s="355"/>
    </row>
    <row r="589" spans="1:10">
      <c r="A589" s="355"/>
      <c r="B589" s="355"/>
      <c r="C589" s="355"/>
      <c r="D589" s="355"/>
      <c r="E589" s="355"/>
      <c r="F589" s="355"/>
      <c r="G589" s="355"/>
      <c r="H589" s="355"/>
      <c r="I589" s="355"/>
      <c r="J589" s="355"/>
    </row>
    <row r="590" spans="1:10">
      <c r="A590" s="355"/>
      <c r="B590" s="355"/>
      <c r="C590" s="355"/>
      <c r="D590" s="355"/>
      <c r="E590" s="355"/>
      <c r="F590" s="355"/>
      <c r="G590" s="355"/>
      <c r="H590" s="355"/>
      <c r="I590" s="355"/>
      <c r="J590" s="355"/>
    </row>
    <row r="591" spans="1:10">
      <c r="A591" s="355"/>
      <c r="B591" s="355"/>
      <c r="C591" s="355"/>
      <c r="D591" s="355"/>
      <c r="E591" s="355"/>
      <c r="F591" s="355"/>
      <c r="G591" s="355"/>
      <c r="H591" s="355"/>
      <c r="I591" s="355"/>
      <c r="J591" s="355"/>
    </row>
    <row r="592" spans="1:10">
      <c r="A592" s="355"/>
      <c r="B592" s="355"/>
      <c r="C592" s="355"/>
      <c r="D592" s="355"/>
      <c r="E592" s="355"/>
      <c r="F592" s="355"/>
      <c r="G592" s="355"/>
      <c r="H592" s="355"/>
      <c r="I592" s="355"/>
      <c r="J592" s="355"/>
    </row>
    <row r="593" spans="1:10">
      <c r="A593" s="355"/>
      <c r="B593" s="355"/>
      <c r="C593" s="355"/>
      <c r="D593" s="355"/>
      <c r="E593" s="355"/>
      <c r="F593" s="355"/>
      <c r="G593" s="355"/>
      <c r="H593" s="355"/>
      <c r="I593" s="355"/>
      <c r="J593" s="355"/>
    </row>
    <row r="594" spans="1:10">
      <c r="A594" s="355"/>
      <c r="B594" s="355"/>
      <c r="C594" s="355"/>
      <c r="D594" s="355"/>
      <c r="E594" s="355"/>
      <c r="F594" s="355"/>
      <c r="G594" s="355"/>
      <c r="H594" s="355"/>
      <c r="I594" s="355"/>
      <c r="J594" s="355"/>
    </row>
    <row r="595" spans="1:10">
      <c r="A595" s="355"/>
      <c r="B595" s="355"/>
      <c r="C595" s="355"/>
      <c r="D595" s="355"/>
      <c r="E595" s="355"/>
      <c r="F595" s="355"/>
      <c r="G595" s="355"/>
      <c r="H595" s="355"/>
      <c r="I595" s="355"/>
      <c r="J595" s="355"/>
    </row>
    <row r="596" spans="1:10">
      <c r="A596" s="355"/>
      <c r="B596" s="355"/>
      <c r="C596" s="355"/>
      <c r="D596" s="355"/>
      <c r="E596" s="355"/>
      <c r="F596" s="355"/>
      <c r="G596" s="355"/>
      <c r="H596" s="355"/>
      <c r="I596" s="355"/>
      <c r="J596" s="355"/>
    </row>
    <row r="597" spans="1:10">
      <c r="A597" s="355"/>
      <c r="B597" s="355"/>
      <c r="C597" s="355"/>
      <c r="D597" s="355"/>
      <c r="E597" s="355"/>
      <c r="F597" s="355"/>
      <c r="G597" s="355"/>
      <c r="H597" s="355"/>
      <c r="I597" s="355"/>
      <c r="J597" s="355"/>
    </row>
    <row r="598" spans="1:10">
      <c r="A598" s="355"/>
      <c r="B598" s="355"/>
      <c r="C598" s="355"/>
      <c r="D598" s="355"/>
      <c r="E598" s="355"/>
      <c r="F598" s="355"/>
      <c r="G598" s="355"/>
      <c r="H598" s="355"/>
      <c r="I598" s="355"/>
      <c r="J598" s="355"/>
    </row>
  </sheetData>
  <mergeCells count="26">
    <mergeCell ref="B6:F6"/>
    <mergeCell ref="H6:J6"/>
    <mergeCell ref="C2:H2"/>
    <mergeCell ref="B4:F4"/>
    <mergeCell ref="H4:J4"/>
    <mergeCell ref="B5:F5"/>
    <mergeCell ref="H5:J5"/>
    <mergeCell ref="B54:C54"/>
    <mergeCell ref="B7:F7"/>
    <mergeCell ref="H7:J7"/>
    <mergeCell ref="D9:I9"/>
    <mergeCell ref="B46:C46"/>
    <mergeCell ref="B47:C47"/>
    <mergeCell ref="B48:C48"/>
    <mergeCell ref="B49:C49"/>
    <mergeCell ref="B50:C50"/>
    <mergeCell ref="B51:C51"/>
    <mergeCell ref="B52:C52"/>
    <mergeCell ref="B53:C53"/>
    <mergeCell ref="B61:C61"/>
    <mergeCell ref="B55:C55"/>
    <mergeCell ref="B56:C56"/>
    <mergeCell ref="B57:C57"/>
    <mergeCell ref="B58:C58"/>
    <mergeCell ref="B59:C59"/>
    <mergeCell ref="B60:C60"/>
  </mergeCells>
  <pageMargins left="0.7" right="0.7" top="0.75" bottom="0.75" header="0.3" footer="0.3"/>
  <pageSetup paperSize="341"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94"/>
  <sheetViews>
    <sheetView workbookViewId="0">
      <selection activeCell="A3" sqref="A3"/>
    </sheetView>
  </sheetViews>
  <sheetFormatPr defaultRowHeight="15"/>
  <cols>
    <col min="2" max="11" width="12.28515625" customWidth="1"/>
  </cols>
  <sheetData>
    <row r="1" spans="1:11" s="24" customFormat="1" ht="18.600000000000001" customHeight="1">
      <c r="A1" s="466"/>
      <c r="B1" s="467"/>
      <c r="C1" s="467"/>
      <c r="D1" s="467"/>
      <c r="E1" s="467"/>
      <c r="F1" s="467"/>
      <c r="G1" s="467"/>
      <c r="H1" s="467"/>
      <c r="I1" s="467"/>
      <c r="J1" s="467"/>
      <c r="K1" s="468"/>
    </row>
    <row r="2" spans="1:11" s="24" customFormat="1" ht="26.25" customHeight="1">
      <c r="A2" s="469"/>
      <c r="B2" s="470"/>
      <c r="C2" s="1211" t="s">
        <v>589</v>
      </c>
      <c r="D2" s="1211"/>
      <c r="E2" s="1211"/>
      <c r="F2" s="1211"/>
      <c r="G2" s="1211"/>
      <c r="H2" s="1211"/>
      <c r="I2" s="470"/>
      <c r="J2" s="471"/>
      <c r="K2" s="472"/>
    </row>
    <row r="3" spans="1:11" s="24" customFormat="1" ht="26.25" customHeight="1">
      <c r="A3" s="469"/>
      <c r="B3" s="470"/>
      <c r="C3" s="470"/>
      <c r="D3" s="473"/>
      <c r="E3" s="470"/>
      <c r="F3" s="470"/>
      <c r="G3" s="470"/>
      <c r="H3" s="470"/>
      <c r="I3" s="470"/>
      <c r="J3" s="471"/>
      <c r="K3" s="472"/>
    </row>
    <row r="4" spans="1:11">
      <c r="A4" s="362"/>
      <c r="B4" s="355"/>
      <c r="C4" s="355"/>
      <c r="D4" s="355"/>
      <c r="E4" s="355"/>
      <c r="F4" s="355"/>
      <c r="G4" s="355"/>
      <c r="H4" s="355"/>
      <c r="I4" s="355"/>
      <c r="J4" s="355"/>
      <c r="K4" s="356"/>
    </row>
    <row r="5" spans="1:11" ht="17.45" customHeight="1">
      <c r="A5" s="362"/>
      <c r="B5" s="1210" t="s">
        <v>667</v>
      </c>
      <c r="C5" s="1210"/>
      <c r="D5" s="1210"/>
      <c r="E5" s="1210"/>
      <c r="F5" s="1210"/>
      <c r="G5" s="1210"/>
      <c r="H5" s="1210"/>
      <c r="I5" s="1210"/>
      <c r="J5" s="1210"/>
      <c r="K5" s="356"/>
    </row>
    <row r="6" spans="1:11" ht="17.45" customHeight="1">
      <c r="A6" s="362"/>
      <c r="B6" s="1210"/>
      <c r="C6" s="1210"/>
      <c r="D6" s="1210"/>
      <c r="E6" s="1210"/>
      <c r="F6" s="1210"/>
      <c r="G6" s="1210"/>
      <c r="H6" s="1210"/>
      <c r="I6" s="1210"/>
      <c r="J6" s="1210"/>
      <c r="K6" s="356"/>
    </row>
    <row r="7" spans="1:11" ht="14.45" customHeight="1">
      <c r="A7" s="362"/>
      <c r="B7" s="1210"/>
      <c r="C7" s="1210"/>
      <c r="D7" s="1210"/>
      <c r="E7" s="1210"/>
      <c r="F7" s="1210"/>
      <c r="G7" s="1210"/>
      <c r="H7" s="1210"/>
      <c r="I7" s="1210"/>
      <c r="J7" s="1210"/>
      <c r="K7" s="356"/>
    </row>
    <row r="8" spans="1:11">
      <c r="A8" s="362"/>
      <c r="B8" s="355"/>
      <c r="C8" s="355"/>
      <c r="D8" s="355"/>
      <c r="E8" s="355"/>
      <c r="F8" s="355"/>
      <c r="G8" s="355"/>
      <c r="H8" s="355"/>
      <c r="I8" s="355"/>
      <c r="J8" s="355"/>
      <c r="K8" s="356"/>
    </row>
    <row r="9" spans="1:11" ht="28.5">
      <c r="A9" s="362"/>
      <c r="B9" s="474" t="s">
        <v>666</v>
      </c>
      <c r="C9" s="355"/>
      <c r="D9" s="355"/>
      <c r="E9" s="355"/>
      <c r="F9" s="355"/>
      <c r="G9" s="355"/>
      <c r="H9" s="355"/>
      <c r="I9" s="355"/>
      <c r="J9" s="355"/>
      <c r="K9" s="356"/>
    </row>
    <row r="10" spans="1:11">
      <c r="A10" s="362"/>
      <c r="B10" s="355"/>
      <c r="C10" s="355"/>
      <c r="D10" s="355"/>
      <c r="E10" s="355"/>
      <c r="F10" s="355"/>
      <c r="G10" s="355"/>
      <c r="H10" s="355"/>
      <c r="I10" s="355"/>
      <c r="J10" s="355"/>
      <c r="K10" s="356"/>
    </row>
    <row r="11" spans="1:11">
      <c r="A11" s="362"/>
      <c r="B11" s="355"/>
      <c r="C11" s="355"/>
      <c r="D11" s="355"/>
      <c r="E11" s="355"/>
      <c r="F11" s="355"/>
      <c r="G11" s="355"/>
      <c r="H11" s="355"/>
      <c r="I11" s="355"/>
      <c r="J11" s="355"/>
      <c r="K11" s="356"/>
    </row>
    <row r="12" spans="1:11">
      <c r="A12" s="362"/>
      <c r="B12" s="355"/>
      <c r="C12" s="355"/>
      <c r="D12" s="355"/>
      <c r="E12" s="355"/>
      <c r="F12" s="355"/>
      <c r="G12" s="355"/>
      <c r="H12" s="355"/>
      <c r="I12" s="355"/>
      <c r="J12" s="355"/>
      <c r="K12" s="356"/>
    </row>
    <row r="13" spans="1:11">
      <c r="A13" s="362"/>
      <c r="B13" s="355"/>
      <c r="C13" s="355"/>
      <c r="D13" s="355"/>
      <c r="E13" s="355"/>
      <c r="F13" s="355"/>
      <c r="G13" s="355"/>
      <c r="H13" s="355"/>
      <c r="I13" s="355"/>
      <c r="J13" s="355"/>
      <c r="K13" s="356"/>
    </row>
    <row r="14" spans="1:11">
      <c r="A14" s="362"/>
      <c r="B14" s="355"/>
      <c r="C14" s="355"/>
      <c r="D14" s="355"/>
      <c r="E14" s="355"/>
      <c r="F14" s="355"/>
      <c r="G14" s="355"/>
      <c r="H14" s="355"/>
      <c r="I14" s="355"/>
      <c r="J14" s="355"/>
      <c r="K14" s="356"/>
    </row>
    <row r="15" spans="1:11">
      <c r="A15" s="362"/>
      <c r="B15" s="355"/>
      <c r="C15" s="355"/>
      <c r="D15" s="355"/>
      <c r="E15" s="355"/>
      <c r="F15" s="355"/>
      <c r="G15" s="355"/>
      <c r="H15" s="355"/>
      <c r="I15" s="355"/>
      <c r="J15" s="355"/>
      <c r="K15" s="356"/>
    </row>
    <row r="16" spans="1:11">
      <c r="A16" s="362"/>
      <c r="B16" s="355"/>
      <c r="C16" s="355"/>
      <c r="D16" s="355"/>
      <c r="E16" s="355"/>
      <c r="F16" s="355"/>
      <c r="G16" s="355"/>
      <c r="H16" s="355"/>
      <c r="I16" s="355"/>
      <c r="J16" s="355"/>
      <c r="K16" s="356"/>
    </row>
    <row r="17" spans="1:11">
      <c r="A17" s="362"/>
      <c r="B17" s="355"/>
      <c r="C17" s="355"/>
      <c r="D17" s="355"/>
      <c r="E17" s="355"/>
      <c r="F17" s="355"/>
      <c r="G17" s="355"/>
      <c r="H17" s="355"/>
      <c r="I17" s="355"/>
      <c r="J17" s="355"/>
      <c r="K17" s="356"/>
    </row>
    <row r="18" spans="1:11">
      <c r="A18" s="362"/>
      <c r="B18" s="355"/>
      <c r="C18" s="355"/>
      <c r="D18" s="355"/>
      <c r="E18" s="355"/>
      <c r="F18" s="355"/>
      <c r="G18" s="355"/>
      <c r="H18" s="355"/>
      <c r="I18" s="355"/>
      <c r="J18" s="355"/>
      <c r="K18" s="356"/>
    </row>
    <row r="19" spans="1:11">
      <c r="A19" s="362"/>
      <c r="B19" s="355"/>
      <c r="C19" s="355"/>
      <c r="D19" s="355"/>
      <c r="E19" s="355"/>
      <c r="F19" s="355"/>
      <c r="G19" s="355"/>
      <c r="H19" s="355"/>
      <c r="I19" s="355"/>
      <c r="J19" s="355"/>
      <c r="K19" s="356"/>
    </row>
    <row r="20" spans="1:11">
      <c r="A20" s="362"/>
      <c r="B20" s="355"/>
      <c r="C20" s="355"/>
      <c r="D20" s="355"/>
      <c r="E20" s="355"/>
      <c r="F20" s="355"/>
      <c r="G20" s="355"/>
      <c r="H20" s="355"/>
      <c r="I20" s="355"/>
      <c r="J20" s="355"/>
      <c r="K20" s="356"/>
    </row>
    <row r="21" spans="1:11">
      <c r="A21" s="362"/>
      <c r="B21" s="355"/>
      <c r="C21" s="355"/>
      <c r="D21" s="355"/>
      <c r="E21" s="355"/>
      <c r="F21" s="355"/>
      <c r="G21" s="355"/>
      <c r="H21" s="355"/>
      <c r="I21" s="355"/>
      <c r="J21" s="355"/>
      <c r="K21" s="356"/>
    </row>
    <row r="22" spans="1:11">
      <c r="A22" s="362"/>
      <c r="B22" s="355"/>
      <c r="C22" s="355"/>
      <c r="D22" s="355"/>
      <c r="E22" s="355"/>
      <c r="F22" s="355"/>
      <c r="G22" s="355"/>
      <c r="H22" s="355"/>
      <c r="I22" s="355"/>
      <c r="J22" s="355"/>
      <c r="K22" s="356"/>
    </row>
    <row r="23" spans="1:11">
      <c r="A23" s="362"/>
      <c r="B23" s="355"/>
      <c r="C23" s="355"/>
      <c r="D23" s="355"/>
      <c r="E23" s="355"/>
      <c r="F23" s="355"/>
      <c r="G23" s="355"/>
      <c r="H23" s="355"/>
      <c r="I23" s="355"/>
      <c r="J23" s="355"/>
      <c r="K23" s="356"/>
    </row>
    <row r="24" spans="1:11">
      <c r="A24" s="362"/>
      <c r="B24" s="355"/>
      <c r="C24" s="355"/>
      <c r="D24" s="355"/>
      <c r="E24" s="355"/>
      <c r="F24" s="355"/>
      <c r="G24" s="355"/>
      <c r="H24" s="355"/>
      <c r="I24" s="355"/>
      <c r="J24" s="355"/>
      <c r="K24" s="356"/>
    </row>
    <row r="25" spans="1:11">
      <c r="A25" s="362"/>
      <c r="B25" s="355"/>
      <c r="C25" s="355"/>
      <c r="D25" s="355"/>
      <c r="E25" s="355"/>
      <c r="F25" s="355"/>
      <c r="G25" s="355"/>
      <c r="H25" s="355"/>
      <c r="I25" s="355"/>
      <c r="J25" s="355"/>
      <c r="K25" s="356"/>
    </row>
    <row r="26" spans="1:11">
      <c r="A26" s="362"/>
      <c r="B26" s="355"/>
      <c r="C26" s="355"/>
      <c r="D26" s="355"/>
      <c r="E26" s="355"/>
      <c r="F26" s="355"/>
      <c r="G26" s="355"/>
      <c r="H26" s="355"/>
      <c r="I26" s="355"/>
      <c r="J26" s="355"/>
      <c r="K26" s="356"/>
    </row>
    <row r="27" spans="1:11">
      <c r="A27" s="362"/>
      <c r="B27" s="355"/>
      <c r="C27" s="355"/>
      <c r="D27" s="355"/>
      <c r="E27" s="355"/>
      <c r="F27" s="355"/>
      <c r="G27" s="355"/>
      <c r="H27" s="355"/>
      <c r="I27" s="355"/>
      <c r="J27" s="355"/>
      <c r="K27" s="356"/>
    </row>
    <row r="28" spans="1:11">
      <c r="A28" s="362"/>
      <c r="B28" s="355"/>
      <c r="C28" s="355"/>
      <c r="D28" s="355"/>
      <c r="E28" s="355"/>
      <c r="F28" s="355"/>
      <c r="G28" s="355"/>
      <c r="H28" s="355"/>
      <c r="I28" s="355"/>
      <c r="J28" s="355"/>
      <c r="K28" s="356"/>
    </row>
    <row r="29" spans="1:11">
      <c r="A29" s="362"/>
      <c r="B29" s="355"/>
      <c r="C29" s="355"/>
      <c r="D29" s="355"/>
      <c r="E29" s="355"/>
      <c r="F29" s="355"/>
      <c r="G29" s="355"/>
      <c r="H29" s="355"/>
      <c r="I29" s="355"/>
      <c r="J29" s="355"/>
      <c r="K29" s="356"/>
    </row>
    <row r="30" spans="1:11">
      <c r="A30" s="362"/>
      <c r="B30" s="355"/>
      <c r="C30" s="355"/>
      <c r="D30" s="355"/>
      <c r="E30" s="355"/>
      <c r="F30" s="355"/>
      <c r="G30" s="355"/>
      <c r="H30" s="355"/>
      <c r="I30" s="355"/>
      <c r="J30" s="355"/>
      <c r="K30" s="356"/>
    </row>
    <row r="31" spans="1:11">
      <c r="A31" s="362"/>
      <c r="B31" s="355"/>
      <c r="C31" s="355"/>
      <c r="D31" s="355"/>
      <c r="E31" s="355"/>
      <c r="F31" s="355"/>
      <c r="G31" s="355"/>
      <c r="H31" s="355"/>
      <c r="I31" s="355"/>
      <c r="J31" s="355"/>
      <c r="K31" s="356"/>
    </row>
    <row r="32" spans="1:11">
      <c r="A32" s="362"/>
      <c r="B32" s="355"/>
      <c r="C32" s="355"/>
      <c r="D32" s="355"/>
      <c r="E32" s="355"/>
      <c r="F32" s="355"/>
      <c r="G32" s="355"/>
      <c r="H32" s="355"/>
      <c r="I32" s="355"/>
      <c r="J32" s="355"/>
      <c r="K32" s="356"/>
    </row>
    <row r="33" spans="1:11">
      <c r="A33" s="362"/>
      <c r="B33" s="355"/>
      <c r="C33" s="355"/>
      <c r="D33" s="355"/>
      <c r="E33" s="355"/>
      <c r="F33" s="355"/>
      <c r="G33" s="355"/>
      <c r="H33" s="355"/>
      <c r="I33" s="355"/>
      <c r="J33" s="355"/>
      <c r="K33" s="356"/>
    </row>
    <row r="34" spans="1:11">
      <c r="A34" s="362"/>
      <c r="B34" s="355"/>
      <c r="C34" s="355"/>
      <c r="D34" s="355"/>
      <c r="E34" s="355"/>
      <c r="F34" s="355"/>
      <c r="G34" s="355"/>
      <c r="H34" s="355"/>
      <c r="I34" s="355"/>
      <c r="J34" s="355"/>
      <c r="K34" s="356"/>
    </row>
    <row r="35" spans="1:11">
      <c r="A35" s="362"/>
      <c r="B35" s="355"/>
      <c r="C35" s="355"/>
      <c r="D35" s="355"/>
      <c r="E35" s="355"/>
      <c r="F35" s="355"/>
      <c r="G35" s="355"/>
      <c r="H35" s="355"/>
      <c r="I35" s="355"/>
      <c r="J35" s="355"/>
      <c r="K35" s="356"/>
    </row>
    <row r="36" spans="1:11">
      <c r="A36" s="362"/>
      <c r="B36" s="355"/>
      <c r="C36" s="355"/>
      <c r="D36" s="355"/>
      <c r="E36" s="355"/>
      <c r="F36" s="355"/>
      <c r="G36" s="355"/>
      <c r="H36" s="355"/>
      <c r="I36" s="355"/>
      <c r="J36" s="355"/>
      <c r="K36" s="356"/>
    </row>
    <row r="37" spans="1:11">
      <c r="A37" s="362"/>
      <c r="B37" s="355"/>
      <c r="C37" s="355"/>
      <c r="D37" s="355"/>
      <c r="E37" s="355"/>
      <c r="F37" s="355"/>
      <c r="G37" s="355"/>
      <c r="H37" s="355"/>
      <c r="I37" s="355"/>
      <c r="J37" s="355"/>
      <c r="K37" s="356"/>
    </row>
    <row r="38" spans="1:11">
      <c r="A38" s="362"/>
      <c r="B38" s="355"/>
      <c r="C38" s="355"/>
      <c r="D38" s="355"/>
      <c r="E38" s="355"/>
      <c r="F38" s="355"/>
      <c r="G38" s="355"/>
      <c r="H38" s="355"/>
      <c r="I38" s="355"/>
      <c r="J38" s="355"/>
      <c r="K38" s="356"/>
    </row>
    <row r="39" spans="1:11">
      <c r="A39" s="362"/>
      <c r="B39" s="355"/>
      <c r="C39" s="355"/>
      <c r="D39" s="355"/>
      <c r="E39" s="355"/>
      <c r="F39" s="355"/>
      <c r="G39" s="355"/>
      <c r="H39" s="355"/>
      <c r="I39" s="355"/>
      <c r="J39" s="355"/>
      <c r="K39" s="356"/>
    </row>
    <row r="40" spans="1:11">
      <c r="A40" s="362"/>
      <c r="B40" s="355"/>
      <c r="C40" s="355"/>
      <c r="D40" s="355"/>
      <c r="E40" s="355"/>
      <c r="F40" s="355"/>
      <c r="G40" s="355"/>
      <c r="H40" s="355"/>
      <c r="I40" s="355"/>
      <c r="J40" s="355"/>
      <c r="K40" s="356"/>
    </row>
    <row r="41" spans="1:11">
      <c r="A41" s="362"/>
      <c r="B41" s="355"/>
      <c r="C41" s="355"/>
      <c r="D41" s="355"/>
      <c r="E41" s="355"/>
      <c r="F41" s="355"/>
      <c r="G41" s="355"/>
      <c r="H41" s="355"/>
      <c r="I41" s="355"/>
      <c r="J41" s="355"/>
      <c r="K41" s="356"/>
    </row>
    <row r="42" spans="1:11">
      <c r="A42" s="362"/>
      <c r="B42" s="355"/>
      <c r="C42" s="355"/>
      <c r="D42" s="355"/>
      <c r="E42" s="355"/>
      <c r="F42" s="355"/>
      <c r="G42" s="355"/>
      <c r="H42" s="355"/>
      <c r="I42" s="355"/>
      <c r="J42" s="355"/>
      <c r="K42" s="356"/>
    </row>
    <row r="43" spans="1:11">
      <c r="A43" s="362"/>
      <c r="B43" s="355"/>
      <c r="C43" s="355"/>
      <c r="D43" s="355"/>
      <c r="E43" s="355"/>
      <c r="F43" s="355"/>
      <c r="G43" s="355"/>
      <c r="H43" s="355"/>
      <c r="I43" s="355"/>
      <c r="J43" s="355"/>
      <c r="K43" s="356"/>
    </row>
    <row r="44" spans="1:11">
      <c r="A44" s="362"/>
      <c r="B44" s="355"/>
      <c r="C44" s="355"/>
      <c r="D44" s="355"/>
      <c r="E44" s="355"/>
      <c r="F44" s="355"/>
      <c r="G44" s="355"/>
      <c r="H44" s="355"/>
      <c r="I44" s="355"/>
      <c r="J44" s="355"/>
      <c r="K44" s="356"/>
    </row>
    <row r="45" spans="1:11">
      <c r="A45" s="362"/>
      <c r="B45" s="355"/>
      <c r="C45" s="355"/>
      <c r="D45" s="355"/>
      <c r="E45" s="355"/>
      <c r="F45" s="355"/>
      <c r="G45" s="355"/>
      <c r="H45" s="355"/>
      <c r="I45" s="355"/>
      <c r="J45" s="355"/>
      <c r="K45" s="356"/>
    </row>
    <row r="46" spans="1:11">
      <c r="A46" s="362"/>
      <c r="B46" s="355"/>
      <c r="C46" s="355"/>
      <c r="D46" s="355"/>
      <c r="E46" s="355"/>
      <c r="F46" s="355"/>
      <c r="G46" s="355"/>
      <c r="H46" s="355"/>
      <c r="I46" s="355"/>
      <c r="J46" s="355"/>
      <c r="K46" s="356"/>
    </row>
    <row r="47" spans="1:11">
      <c r="A47" s="362"/>
      <c r="B47" s="355"/>
      <c r="C47" s="355"/>
      <c r="D47" s="355"/>
      <c r="E47" s="355"/>
      <c r="F47" s="355"/>
      <c r="G47" s="355"/>
      <c r="H47" s="355"/>
      <c r="I47" s="355"/>
      <c r="J47" s="355"/>
      <c r="K47" s="356"/>
    </row>
    <row r="48" spans="1:11">
      <c r="A48" s="362"/>
      <c r="B48" s="355"/>
      <c r="C48" s="355"/>
      <c r="D48" s="355"/>
      <c r="E48" s="355"/>
      <c r="F48" s="355"/>
      <c r="G48" s="355"/>
      <c r="H48" s="355"/>
      <c r="I48" s="355"/>
      <c r="J48" s="355"/>
      <c r="K48" s="356"/>
    </row>
    <row r="49" spans="1:11">
      <c r="A49" s="362"/>
      <c r="B49" s="355"/>
      <c r="C49" s="355"/>
      <c r="D49" s="355"/>
      <c r="E49" s="355"/>
      <c r="F49" s="355"/>
      <c r="G49" s="355"/>
      <c r="H49" s="355"/>
      <c r="I49" s="355"/>
      <c r="J49" s="355"/>
      <c r="K49" s="356"/>
    </row>
    <row r="50" spans="1:11">
      <c r="A50" s="362"/>
      <c r="B50" s="355"/>
      <c r="C50" s="355"/>
      <c r="D50" s="355"/>
      <c r="E50" s="355"/>
      <c r="F50" s="355"/>
      <c r="G50" s="355"/>
      <c r="H50" s="355"/>
      <c r="I50" s="355"/>
      <c r="J50" s="355"/>
      <c r="K50" s="356"/>
    </row>
    <row r="51" spans="1:11">
      <c r="A51" s="362"/>
      <c r="B51" s="355"/>
      <c r="C51" s="355"/>
      <c r="D51" s="355"/>
      <c r="E51" s="355"/>
      <c r="F51" s="355"/>
      <c r="G51" s="355"/>
      <c r="H51" s="355"/>
      <c r="I51" s="355"/>
      <c r="J51" s="355"/>
      <c r="K51" s="356"/>
    </row>
    <row r="52" spans="1:11">
      <c r="A52" s="362"/>
      <c r="B52" s="355"/>
      <c r="C52" s="355"/>
      <c r="D52" s="355"/>
      <c r="E52" s="355"/>
      <c r="F52" s="355"/>
      <c r="G52" s="355"/>
      <c r="H52" s="355"/>
      <c r="I52" s="355"/>
      <c r="J52" s="355"/>
      <c r="K52" s="356"/>
    </row>
    <row r="53" spans="1:11">
      <c r="A53" s="362"/>
      <c r="B53" s="355"/>
      <c r="C53" s="355"/>
      <c r="D53" s="355"/>
      <c r="E53" s="355"/>
      <c r="F53" s="355"/>
      <c r="G53" s="355"/>
      <c r="H53" s="355"/>
      <c r="I53" s="355"/>
      <c r="J53" s="355"/>
      <c r="K53" s="356"/>
    </row>
    <row r="54" spans="1:11">
      <c r="A54" s="362"/>
      <c r="B54" s="355"/>
      <c r="C54" s="355"/>
      <c r="D54" s="355"/>
      <c r="E54" s="355"/>
      <c r="F54" s="355"/>
      <c r="G54" s="355"/>
      <c r="H54" s="355"/>
      <c r="I54" s="355"/>
      <c r="J54" s="355"/>
      <c r="K54" s="356"/>
    </row>
    <row r="55" spans="1:11">
      <c r="A55" s="362"/>
      <c r="B55" s="355"/>
      <c r="C55" s="355"/>
      <c r="D55" s="355"/>
      <c r="E55" s="355"/>
      <c r="F55" s="355"/>
      <c r="G55" s="355"/>
      <c r="H55" s="355"/>
      <c r="I55" s="355"/>
      <c r="J55" s="355"/>
      <c r="K55" s="356"/>
    </row>
    <row r="56" spans="1:11">
      <c r="A56" s="362"/>
      <c r="B56" s="355"/>
      <c r="C56" s="355"/>
      <c r="D56" s="355"/>
      <c r="E56" s="355"/>
      <c r="F56" s="355"/>
      <c r="G56" s="355"/>
      <c r="H56" s="355"/>
      <c r="I56" s="355"/>
      <c r="J56" s="355"/>
      <c r="K56" s="356"/>
    </row>
    <row r="57" spans="1:11">
      <c r="A57" s="362"/>
      <c r="B57" s="355"/>
      <c r="C57" s="355"/>
      <c r="D57" s="355"/>
      <c r="E57" s="355"/>
      <c r="F57" s="355"/>
      <c r="G57" s="355"/>
      <c r="H57" s="355"/>
      <c r="I57" s="355"/>
      <c r="J57" s="355"/>
      <c r="K57" s="356"/>
    </row>
    <row r="58" spans="1:11">
      <c r="A58" s="362"/>
      <c r="B58" s="355"/>
      <c r="C58" s="355"/>
      <c r="D58" s="355"/>
      <c r="E58" s="355"/>
      <c r="F58" s="355"/>
      <c r="G58" s="355"/>
      <c r="H58" s="355"/>
      <c r="I58" s="355"/>
      <c r="J58" s="355"/>
      <c r="K58" s="356"/>
    </row>
    <row r="59" spans="1:11">
      <c r="A59" s="362"/>
      <c r="B59" s="355"/>
      <c r="C59" s="355"/>
      <c r="D59" s="355"/>
      <c r="E59" s="355"/>
      <c r="F59" s="355"/>
      <c r="G59" s="355"/>
      <c r="H59" s="355"/>
      <c r="I59" s="355"/>
      <c r="J59" s="355"/>
      <c r="K59" s="356"/>
    </row>
    <row r="60" spans="1:11">
      <c r="A60" s="362"/>
      <c r="B60" s="355"/>
      <c r="C60" s="355"/>
      <c r="D60" s="355"/>
      <c r="E60" s="355"/>
      <c r="F60" s="355"/>
      <c r="G60" s="355"/>
      <c r="H60" s="355"/>
      <c r="I60" s="355"/>
      <c r="J60" s="355"/>
      <c r="K60" s="356"/>
    </row>
    <row r="61" spans="1:11">
      <c r="A61" s="362"/>
      <c r="B61" s="355"/>
      <c r="C61" s="355"/>
      <c r="D61" s="355"/>
      <c r="E61" s="355"/>
      <c r="F61" s="355"/>
      <c r="G61" s="355"/>
      <c r="H61" s="355"/>
      <c r="I61" s="355"/>
      <c r="J61" s="355"/>
      <c r="K61" s="356"/>
    </row>
    <row r="62" spans="1:11">
      <c r="A62" s="362"/>
      <c r="B62" s="355"/>
      <c r="C62" s="355"/>
      <c r="D62" s="355"/>
      <c r="E62" s="355"/>
      <c r="F62" s="355"/>
      <c r="G62" s="355"/>
      <c r="H62" s="355"/>
      <c r="I62" s="355"/>
      <c r="J62" s="355"/>
      <c r="K62" s="356"/>
    </row>
    <row r="63" spans="1:11">
      <c r="A63" s="362"/>
      <c r="B63" s="355"/>
      <c r="C63" s="355"/>
      <c r="D63" s="355"/>
      <c r="E63" s="355"/>
      <c r="F63" s="355"/>
      <c r="G63" s="355"/>
      <c r="H63" s="355"/>
      <c r="I63" s="355"/>
      <c r="J63" s="355"/>
      <c r="K63" s="356"/>
    </row>
    <row r="64" spans="1:11">
      <c r="A64" s="362"/>
      <c r="B64" s="355"/>
      <c r="C64" s="355"/>
      <c r="D64" s="355"/>
      <c r="E64" s="355"/>
      <c r="F64" s="355"/>
      <c r="G64" s="355"/>
      <c r="H64" s="355"/>
      <c r="I64" s="355"/>
      <c r="J64" s="355"/>
      <c r="K64" s="356"/>
    </row>
    <row r="65" spans="1:11">
      <c r="A65" s="362"/>
      <c r="B65" s="355"/>
      <c r="C65" s="355"/>
      <c r="D65" s="355"/>
      <c r="E65" s="355"/>
      <c r="F65" s="355"/>
      <c r="G65" s="355"/>
      <c r="H65" s="355"/>
      <c r="I65" s="355"/>
      <c r="J65" s="355"/>
      <c r="K65" s="356"/>
    </row>
    <row r="66" spans="1:11">
      <c r="A66" s="362"/>
      <c r="B66" s="355"/>
      <c r="C66" s="355"/>
      <c r="D66" s="355"/>
      <c r="E66" s="355"/>
      <c r="F66" s="355"/>
      <c r="G66" s="355"/>
      <c r="H66" s="355"/>
      <c r="I66" s="355"/>
      <c r="J66" s="355"/>
      <c r="K66" s="356"/>
    </row>
    <row r="67" spans="1:11">
      <c r="A67" s="362"/>
      <c r="B67" s="355"/>
      <c r="C67" s="355"/>
      <c r="D67" s="355"/>
      <c r="E67" s="355"/>
      <c r="F67" s="355"/>
      <c r="G67" s="355"/>
      <c r="H67" s="355"/>
      <c r="I67" s="355"/>
      <c r="J67" s="355"/>
      <c r="K67" s="356"/>
    </row>
    <row r="68" spans="1:11">
      <c r="A68" s="362"/>
      <c r="B68" s="355"/>
      <c r="C68" s="355"/>
      <c r="D68" s="355"/>
      <c r="E68" s="355"/>
      <c r="F68" s="355"/>
      <c r="G68" s="355"/>
      <c r="H68" s="355"/>
      <c r="I68" s="355"/>
      <c r="J68" s="355"/>
      <c r="K68" s="356"/>
    </row>
    <row r="69" spans="1:11">
      <c r="A69" s="362"/>
      <c r="B69" s="355"/>
      <c r="C69" s="355"/>
      <c r="D69" s="355"/>
      <c r="E69" s="355"/>
      <c r="F69" s="355"/>
      <c r="G69" s="355"/>
      <c r="H69" s="355"/>
      <c r="I69" s="355"/>
      <c r="J69" s="355"/>
      <c r="K69" s="356"/>
    </row>
    <row r="70" spans="1:11">
      <c r="A70" s="362"/>
      <c r="B70" s="355"/>
      <c r="C70" s="355"/>
      <c r="D70" s="355"/>
      <c r="E70" s="355"/>
      <c r="F70" s="355"/>
      <c r="G70" s="355"/>
      <c r="H70" s="355"/>
      <c r="I70" s="355"/>
      <c r="J70" s="355"/>
      <c r="K70" s="356"/>
    </row>
    <row r="71" spans="1:11">
      <c r="A71" s="362"/>
      <c r="B71" s="355"/>
      <c r="C71" s="355"/>
      <c r="D71" s="355"/>
      <c r="E71" s="355"/>
      <c r="F71" s="355"/>
      <c r="G71" s="355"/>
      <c r="H71" s="355"/>
      <c r="I71" s="355"/>
      <c r="J71" s="355"/>
      <c r="K71" s="356"/>
    </row>
    <row r="72" spans="1:11">
      <c r="A72" s="362"/>
      <c r="B72" s="355"/>
      <c r="C72" s="355"/>
      <c r="D72" s="355"/>
      <c r="E72" s="355"/>
      <c r="F72" s="355"/>
      <c r="G72" s="355"/>
      <c r="H72" s="355"/>
      <c r="I72" s="355"/>
      <c r="J72" s="355"/>
      <c r="K72" s="356"/>
    </row>
    <row r="73" spans="1:11">
      <c r="A73" s="362"/>
      <c r="B73" s="355"/>
      <c r="C73" s="355"/>
      <c r="D73" s="355"/>
      <c r="E73" s="355"/>
      <c r="F73" s="355"/>
      <c r="G73" s="355"/>
      <c r="H73" s="355"/>
      <c r="I73" s="355"/>
      <c r="J73" s="355"/>
      <c r="K73" s="356"/>
    </row>
    <row r="74" spans="1:11">
      <c r="A74" s="362"/>
      <c r="B74" s="355"/>
      <c r="C74" s="355"/>
      <c r="D74" s="355"/>
      <c r="E74" s="355"/>
      <c r="F74" s="355"/>
      <c r="G74" s="355"/>
      <c r="H74" s="355"/>
      <c r="I74" s="355"/>
      <c r="J74" s="355"/>
      <c r="K74" s="356"/>
    </row>
    <row r="75" spans="1:11">
      <c r="A75" s="362"/>
      <c r="B75" s="355"/>
      <c r="C75" s="355"/>
      <c r="D75" s="355"/>
      <c r="E75" s="355"/>
      <c r="F75" s="355"/>
      <c r="G75" s="355"/>
      <c r="H75" s="355"/>
      <c r="I75" s="355"/>
      <c r="J75" s="355"/>
      <c r="K75" s="356"/>
    </row>
    <row r="76" spans="1:11">
      <c r="A76" s="362"/>
      <c r="B76" s="355"/>
      <c r="C76" s="355"/>
      <c r="D76" s="355"/>
      <c r="E76" s="355"/>
      <c r="F76" s="355"/>
      <c r="G76" s="355"/>
      <c r="H76" s="355"/>
      <c r="I76" s="355"/>
      <c r="J76" s="355"/>
      <c r="K76" s="356"/>
    </row>
    <row r="77" spans="1:11">
      <c r="A77" s="362"/>
      <c r="B77" s="355"/>
      <c r="C77" s="355"/>
      <c r="D77" s="355"/>
      <c r="E77" s="355"/>
      <c r="F77" s="355"/>
      <c r="G77" s="355"/>
      <c r="H77" s="355"/>
      <c r="I77" s="355"/>
      <c r="J77" s="355"/>
      <c r="K77" s="356"/>
    </row>
    <row r="78" spans="1:11">
      <c r="A78" s="362"/>
      <c r="B78" s="355"/>
      <c r="C78" s="355"/>
      <c r="D78" s="355"/>
      <c r="E78" s="355"/>
      <c r="F78" s="355"/>
      <c r="G78" s="355"/>
      <c r="H78" s="355"/>
      <c r="I78" s="355"/>
      <c r="J78" s="355"/>
      <c r="K78" s="356"/>
    </row>
    <row r="79" spans="1:11">
      <c r="A79" s="362"/>
      <c r="B79" s="355"/>
      <c r="C79" s="355"/>
      <c r="D79" s="355"/>
      <c r="E79" s="355"/>
      <c r="F79" s="355"/>
      <c r="G79" s="355"/>
      <c r="H79" s="355"/>
      <c r="I79" s="355"/>
      <c r="J79" s="355"/>
      <c r="K79" s="356"/>
    </row>
    <row r="80" spans="1:11">
      <c r="A80" s="362"/>
      <c r="B80" s="355"/>
      <c r="C80" s="355"/>
      <c r="D80" s="355"/>
      <c r="E80" s="355"/>
      <c r="F80" s="355"/>
      <c r="G80" s="355"/>
      <c r="H80" s="355"/>
      <c r="I80" s="355"/>
      <c r="J80" s="355"/>
      <c r="K80" s="356"/>
    </row>
    <row r="81" spans="1:11">
      <c r="A81" s="362"/>
      <c r="B81" s="355"/>
      <c r="C81" s="355"/>
      <c r="D81" s="355"/>
      <c r="E81" s="355"/>
      <c r="F81" s="355"/>
      <c r="G81" s="355"/>
      <c r="H81" s="355"/>
      <c r="I81" s="355"/>
      <c r="J81" s="355"/>
      <c r="K81" s="356"/>
    </row>
    <row r="82" spans="1:11">
      <c r="A82" s="362"/>
      <c r="B82" s="355"/>
      <c r="C82" s="355"/>
      <c r="D82" s="355"/>
      <c r="E82" s="355"/>
      <c r="F82" s="355"/>
      <c r="G82" s="355"/>
      <c r="H82" s="355"/>
      <c r="I82" s="355"/>
      <c r="J82" s="355"/>
      <c r="K82" s="356"/>
    </row>
    <row r="83" spans="1:11">
      <c r="A83" s="362"/>
      <c r="B83" s="355"/>
      <c r="C83" s="355"/>
      <c r="D83" s="355"/>
      <c r="E83" s="355"/>
      <c r="F83" s="355"/>
      <c r="G83" s="355"/>
      <c r="H83" s="355"/>
      <c r="I83" s="355"/>
      <c r="J83" s="355"/>
      <c r="K83" s="356"/>
    </row>
    <row r="84" spans="1:11">
      <c r="A84" s="362"/>
      <c r="B84" s="355"/>
      <c r="C84" s="355"/>
      <c r="D84" s="355"/>
      <c r="E84" s="355"/>
      <c r="F84" s="355"/>
      <c r="G84" s="355"/>
      <c r="H84" s="355"/>
      <c r="I84" s="355"/>
      <c r="J84" s="355"/>
      <c r="K84" s="356"/>
    </row>
    <row r="85" spans="1:11">
      <c r="A85" s="362"/>
      <c r="B85" s="355"/>
      <c r="C85" s="355"/>
      <c r="D85" s="355"/>
      <c r="E85" s="355"/>
      <c r="F85" s="355"/>
      <c r="G85" s="355"/>
      <c r="H85" s="355"/>
      <c r="I85" s="355"/>
      <c r="J85" s="355"/>
      <c r="K85" s="356"/>
    </row>
    <row r="86" spans="1:11">
      <c r="A86" s="362"/>
      <c r="B86" s="355"/>
      <c r="C86" s="355"/>
      <c r="D86" s="355"/>
      <c r="E86" s="355"/>
      <c r="F86" s="355"/>
      <c r="G86" s="355"/>
      <c r="H86" s="355"/>
      <c r="I86" s="355"/>
      <c r="J86" s="355"/>
      <c r="K86" s="356"/>
    </row>
    <row r="87" spans="1:11">
      <c r="A87" s="362"/>
      <c r="B87" s="355"/>
      <c r="C87" s="355"/>
      <c r="D87" s="355"/>
      <c r="E87" s="355"/>
      <c r="F87" s="355"/>
      <c r="G87" s="355"/>
      <c r="H87" s="355"/>
      <c r="I87" s="355"/>
      <c r="J87" s="355"/>
      <c r="K87" s="356"/>
    </row>
    <row r="88" spans="1:11">
      <c r="A88" s="362"/>
      <c r="B88" s="355"/>
      <c r="C88" s="355"/>
      <c r="D88" s="355"/>
      <c r="E88" s="355"/>
      <c r="F88" s="355"/>
      <c r="G88" s="355"/>
      <c r="H88" s="355"/>
      <c r="I88" s="355"/>
      <c r="J88" s="355"/>
      <c r="K88" s="356"/>
    </row>
    <row r="89" spans="1:11">
      <c r="A89" s="362"/>
      <c r="B89" s="355"/>
      <c r="C89" s="355"/>
      <c r="D89" s="355"/>
      <c r="E89" s="355"/>
      <c r="F89" s="355"/>
      <c r="G89" s="355"/>
      <c r="H89" s="355"/>
      <c r="I89" s="355"/>
      <c r="J89" s="355"/>
      <c r="K89" s="356"/>
    </row>
    <row r="90" spans="1:11">
      <c r="A90" s="362"/>
      <c r="B90" s="355"/>
      <c r="C90" s="355"/>
      <c r="D90" s="355"/>
      <c r="E90" s="355"/>
      <c r="F90" s="355"/>
      <c r="G90" s="355"/>
      <c r="H90" s="355"/>
      <c r="I90" s="355"/>
      <c r="J90" s="355"/>
      <c r="K90" s="356"/>
    </row>
    <row r="91" spans="1:11">
      <c r="A91" s="362"/>
      <c r="B91" s="355"/>
      <c r="C91" s="355"/>
      <c r="D91" s="355"/>
      <c r="E91" s="355"/>
      <c r="F91" s="355"/>
      <c r="G91" s="355"/>
      <c r="H91" s="355"/>
      <c r="I91" s="355"/>
      <c r="J91" s="355"/>
      <c r="K91" s="356"/>
    </row>
    <row r="92" spans="1:11">
      <c r="A92" s="362"/>
      <c r="B92" s="355"/>
      <c r="C92" s="355"/>
      <c r="D92" s="355"/>
      <c r="E92" s="355"/>
      <c r="F92" s="355"/>
      <c r="G92" s="355"/>
      <c r="H92" s="355"/>
      <c r="I92" s="355"/>
      <c r="J92" s="355"/>
      <c r="K92" s="356"/>
    </row>
    <row r="93" spans="1:11">
      <c r="A93" s="362"/>
      <c r="B93" s="355"/>
      <c r="C93" s="355"/>
      <c r="D93" s="355"/>
      <c r="E93" s="355"/>
      <c r="F93" s="355"/>
      <c r="G93" s="355"/>
      <c r="H93" s="355"/>
      <c r="I93" s="355"/>
      <c r="J93" s="355"/>
      <c r="K93" s="356"/>
    </row>
    <row r="94" spans="1:11">
      <c r="A94" s="362"/>
      <c r="B94" s="355"/>
      <c r="C94" s="355"/>
      <c r="D94" s="355"/>
      <c r="E94" s="355"/>
      <c r="F94" s="355"/>
      <c r="G94" s="355"/>
      <c r="H94" s="355"/>
      <c r="I94" s="355"/>
      <c r="J94" s="355"/>
      <c r="K94" s="356"/>
    </row>
    <row r="95" spans="1:11">
      <c r="A95" s="362"/>
      <c r="B95" s="355"/>
      <c r="C95" s="355"/>
      <c r="D95" s="355"/>
      <c r="E95" s="355"/>
      <c r="F95" s="355"/>
      <c r="G95" s="355"/>
      <c r="H95" s="355"/>
      <c r="I95" s="355"/>
      <c r="J95" s="355"/>
      <c r="K95" s="356"/>
    </row>
    <row r="96" spans="1:11">
      <c r="A96" s="362"/>
      <c r="B96" s="355"/>
      <c r="C96" s="355"/>
      <c r="D96" s="355"/>
      <c r="E96" s="355"/>
      <c r="F96" s="355"/>
      <c r="G96" s="355"/>
      <c r="H96" s="355"/>
      <c r="I96" s="355"/>
      <c r="J96" s="355"/>
      <c r="K96" s="356"/>
    </row>
    <row r="97" spans="1:11">
      <c r="A97" s="362"/>
      <c r="B97" s="355"/>
      <c r="C97" s="355"/>
      <c r="D97" s="355"/>
      <c r="E97" s="355"/>
      <c r="F97" s="355"/>
      <c r="G97" s="355"/>
      <c r="H97" s="355"/>
      <c r="I97" s="355"/>
      <c r="J97" s="355"/>
      <c r="K97" s="356"/>
    </row>
    <row r="98" spans="1:11">
      <c r="A98" s="362"/>
      <c r="B98" s="355"/>
      <c r="C98" s="355"/>
      <c r="D98" s="355"/>
      <c r="E98" s="355"/>
      <c r="F98" s="355"/>
      <c r="G98" s="355"/>
      <c r="H98" s="355"/>
      <c r="I98" s="355"/>
      <c r="J98" s="355"/>
      <c r="K98" s="356"/>
    </row>
    <row r="99" spans="1:11">
      <c r="A99" s="362"/>
      <c r="B99" s="355"/>
      <c r="C99" s="355"/>
      <c r="D99" s="355"/>
      <c r="E99" s="355"/>
      <c r="F99" s="355"/>
      <c r="G99" s="355"/>
      <c r="H99" s="355"/>
      <c r="I99" s="355"/>
      <c r="J99" s="355"/>
      <c r="K99" s="356"/>
    </row>
    <row r="100" spans="1:11">
      <c r="A100" s="362"/>
      <c r="B100" s="355"/>
      <c r="C100" s="355"/>
      <c r="D100" s="355"/>
      <c r="E100" s="355"/>
      <c r="F100" s="355"/>
      <c r="G100" s="355"/>
      <c r="H100" s="355"/>
      <c r="I100" s="355"/>
      <c r="J100" s="355"/>
      <c r="K100" s="356"/>
    </row>
    <row r="101" spans="1:11">
      <c r="A101" s="362"/>
      <c r="B101" s="355"/>
      <c r="C101" s="355"/>
      <c r="D101" s="355"/>
      <c r="E101" s="355"/>
      <c r="F101" s="355"/>
      <c r="G101" s="355"/>
      <c r="H101" s="355"/>
      <c r="I101" s="355"/>
      <c r="J101" s="355"/>
      <c r="K101" s="356"/>
    </row>
    <row r="102" spans="1:11">
      <c r="A102" s="362"/>
      <c r="B102" s="355"/>
      <c r="C102" s="355"/>
      <c r="D102" s="355"/>
      <c r="E102" s="355"/>
      <c r="F102" s="355"/>
      <c r="G102" s="355"/>
      <c r="H102" s="355"/>
      <c r="I102" s="355"/>
      <c r="J102" s="355"/>
      <c r="K102" s="356"/>
    </row>
    <row r="103" spans="1:11">
      <c r="A103" s="362"/>
      <c r="B103" s="355"/>
      <c r="C103" s="355"/>
      <c r="D103" s="355"/>
      <c r="E103" s="355"/>
      <c r="F103" s="355"/>
      <c r="G103" s="355"/>
      <c r="H103" s="355"/>
      <c r="I103" s="355"/>
      <c r="J103" s="355"/>
      <c r="K103" s="356"/>
    </row>
    <row r="104" spans="1:11">
      <c r="A104" s="362"/>
      <c r="B104" s="355"/>
      <c r="C104" s="355"/>
      <c r="D104" s="355"/>
      <c r="E104" s="355"/>
      <c r="F104" s="355"/>
      <c r="G104" s="355"/>
      <c r="H104" s="355"/>
      <c r="I104" s="355"/>
      <c r="J104" s="355"/>
      <c r="K104" s="356"/>
    </row>
    <row r="105" spans="1:11">
      <c r="A105" s="362"/>
      <c r="B105" s="355"/>
      <c r="C105" s="355"/>
      <c r="D105" s="355"/>
      <c r="E105" s="355"/>
      <c r="F105" s="355"/>
      <c r="G105" s="355"/>
      <c r="H105" s="355"/>
      <c r="I105" s="355"/>
      <c r="J105" s="355"/>
      <c r="K105" s="356"/>
    </row>
    <row r="106" spans="1:11">
      <c r="A106" s="362"/>
      <c r="B106" s="355"/>
      <c r="C106" s="355"/>
      <c r="D106" s="355"/>
      <c r="E106" s="355"/>
      <c r="F106" s="355"/>
      <c r="G106" s="355"/>
      <c r="H106" s="355"/>
      <c r="I106" s="355"/>
      <c r="J106" s="355"/>
      <c r="K106" s="356"/>
    </row>
    <row r="107" spans="1:11">
      <c r="A107" s="362"/>
      <c r="B107" s="355"/>
      <c r="C107" s="355"/>
      <c r="D107" s="355"/>
      <c r="E107" s="355"/>
      <c r="F107" s="355"/>
      <c r="G107" s="355"/>
      <c r="H107" s="355"/>
      <c r="I107" s="355"/>
      <c r="J107" s="355"/>
      <c r="K107" s="356"/>
    </row>
    <row r="108" spans="1:11">
      <c r="A108" s="362"/>
      <c r="B108" s="355"/>
      <c r="C108" s="355"/>
      <c r="D108" s="355"/>
      <c r="E108" s="355"/>
      <c r="F108" s="355"/>
      <c r="G108" s="355"/>
      <c r="H108" s="355"/>
      <c r="I108" s="355"/>
      <c r="J108" s="355"/>
      <c r="K108" s="356"/>
    </row>
    <row r="109" spans="1:11">
      <c r="A109" s="362"/>
      <c r="B109" s="355"/>
      <c r="C109" s="355"/>
      <c r="D109" s="355"/>
      <c r="E109" s="355"/>
      <c r="F109" s="355"/>
      <c r="G109" s="355"/>
      <c r="H109" s="355"/>
      <c r="I109" s="355"/>
      <c r="J109" s="355"/>
      <c r="K109" s="356"/>
    </row>
    <row r="110" spans="1:11">
      <c r="A110" s="362"/>
      <c r="B110" s="355"/>
      <c r="C110" s="355"/>
      <c r="D110" s="355"/>
      <c r="E110" s="355"/>
      <c r="F110" s="355"/>
      <c r="G110" s="355"/>
      <c r="H110" s="355"/>
      <c r="I110" s="355"/>
      <c r="J110" s="355"/>
      <c r="K110" s="356"/>
    </row>
    <row r="111" spans="1:11">
      <c r="A111" s="362"/>
      <c r="B111" s="355"/>
      <c r="C111" s="355"/>
      <c r="D111" s="355"/>
      <c r="E111" s="355"/>
      <c r="F111" s="355"/>
      <c r="G111" s="355"/>
      <c r="H111" s="355"/>
      <c r="I111" s="355"/>
      <c r="J111" s="355"/>
      <c r="K111" s="356"/>
    </row>
    <row r="112" spans="1:11">
      <c r="A112" s="362"/>
      <c r="B112" s="355"/>
      <c r="C112" s="355"/>
      <c r="D112" s="355"/>
      <c r="E112" s="355"/>
      <c r="F112" s="355"/>
      <c r="G112" s="355"/>
      <c r="H112" s="355"/>
      <c r="I112" s="355"/>
      <c r="J112" s="355"/>
      <c r="K112" s="356"/>
    </row>
    <row r="113" spans="1:11">
      <c r="A113" s="362"/>
      <c r="B113" s="355"/>
      <c r="C113" s="355"/>
      <c r="D113" s="355"/>
      <c r="E113" s="355"/>
      <c r="F113" s="355"/>
      <c r="G113" s="355"/>
      <c r="H113" s="355"/>
      <c r="I113" s="355"/>
      <c r="J113" s="355"/>
      <c r="K113" s="356"/>
    </row>
    <row r="114" spans="1:11">
      <c r="A114" s="362"/>
      <c r="B114" s="355"/>
      <c r="C114" s="355"/>
      <c r="D114" s="355"/>
      <c r="E114" s="355"/>
      <c r="F114" s="355"/>
      <c r="G114" s="355"/>
      <c r="H114" s="355"/>
      <c r="I114" s="355"/>
      <c r="J114" s="355"/>
      <c r="K114" s="356"/>
    </row>
    <row r="115" spans="1:11">
      <c r="A115" s="362"/>
      <c r="B115" s="355"/>
      <c r="C115" s="355"/>
      <c r="D115" s="355"/>
      <c r="E115" s="355"/>
      <c r="F115" s="355"/>
      <c r="G115" s="355"/>
      <c r="H115" s="355"/>
      <c r="I115" s="355"/>
      <c r="J115" s="355"/>
      <c r="K115" s="356"/>
    </row>
    <row r="116" spans="1:11">
      <c r="A116" s="362"/>
      <c r="B116" s="355"/>
      <c r="C116" s="355"/>
      <c r="D116" s="355"/>
      <c r="E116" s="355"/>
      <c r="F116" s="355"/>
      <c r="G116" s="355"/>
      <c r="H116" s="355"/>
      <c r="I116" s="355"/>
      <c r="J116" s="355"/>
      <c r="K116" s="356"/>
    </row>
    <row r="117" spans="1:11">
      <c r="A117" s="362"/>
      <c r="B117" s="355"/>
      <c r="C117" s="355"/>
      <c r="D117" s="355"/>
      <c r="E117" s="355"/>
      <c r="F117" s="355"/>
      <c r="G117" s="355"/>
      <c r="H117" s="355"/>
      <c r="I117" s="355"/>
      <c r="J117" s="355"/>
      <c r="K117" s="356"/>
    </row>
    <row r="118" spans="1:11">
      <c r="A118" s="362"/>
      <c r="B118" s="355"/>
      <c r="C118" s="355"/>
      <c r="D118" s="355"/>
      <c r="E118" s="355"/>
      <c r="F118" s="355"/>
      <c r="G118" s="355"/>
      <c r="H118" s="355"/>
      <c r="I118" s="355"/>
      <c r="J118" s="355"/>
      <c r="K118" s="356"/>
    </row>
    <row r="119" spans="1:11">
      <c r="A119" s="362"/>
      <c r="B119" s="355"/>
      <c r="C119" s="355"/>
      <c r="D119" s="355"/>
      <c r="E119" s="355"/>
      <c r="F119" s="355"/>
      <c r="G119" s="355"/>
      <c r="H119" s="355"/>
      <c r="I119" s="355"/>
      <c r="J119" s="355"/>
      <c r="K119" s="356"/>
    </row>
    <row r="120" spans="1:11">
      <c r="A120" s="362"/>
      <c r="B120" s="355"/>
      <c r="C120" s="355"/>
      <c r="D120" s="355"/>
      <c r="E120" s="355"/>
      <c r="F120" s="355"/>
      <c r="G120" s="355"/>
      <c r="H120" s="355"/>
      <c r="I120" s="355"/>
      <c r="J120" s="355"/>
      <c r="K120" s="356"/>
    </row>
    <row r="121" spans="1:11">
      <c r="A121" s="362"/>
      <c r="B121" s="355"/>
      <c r="C121" s="355"/>
      <c r="D121" s="355"/>
      <c r="E121" s="355"/>
      <c r="F121" s="355"/>
      <c r="G121" s="355"/>
      <c r="H121" s="355"/>
      <c r="I121" s="355"/>
      <c r="J121" s="355"/>
      <c r="K121" s="356"/>
    </row>
    <row r="122" spans="1:11">
      <c r="A122" s="362"/>
      <c r="B122" s="355"/>
      <c r="C122" s="355"/>
      <c r="D122" s="355"/>
      <c r="E122" s="355"/>
      <c r="F122" s="355"/>
      <c r="G122" s="355"/>
      <c r="H122" s="355"/>
      <c r="I122" s="355"/>
      <c r="J122" s="355"/>
      <c r="K122" s="356"/>
    </row>
    <row r="123" spans="1:11">
      <c r="A123" s="362"/>
      <c r="B123" s="355"/>
      <c r="C123" s="355"/>
      <c r="D123" s="355"/>
      <c r="E123" s="355"/>
      <c r="F123" s="355"/>
      <c r="G123" s="355"/>
      <c r="H123" s="355"/>
      <c r="I123" s="355"/>
      <c r="J123" s="355"/>
      <c r="K123" s="356"/>
    </row>
    <row r="124" spans="1:11">
      <c r="A124" s="362"/>
      <c r="B124" s="355"/>
      <c r="C124" s="355"/>
      <c r="D124" s="355"/>
      <c r="E124" s="355"/>
      <c r="F124" s="355"/>
      <c r="G124" s="355"/>
      <c r="H124" s="355"/>
      <c r="I124" s="355"/>
      <c r="J124" s="355"/>
      <c r="K124" s="356"/>
    </row>
    <row r="125" spans="1:11">
      <c r="A125" s="362"/>
      <c r="B125" s="355"/>
      <c r="C125" s="355"/>
      <c r="D125" s="355"/>
      <c r="E125" s="355"/>
      <c r="F125" s="355"/>
      <c r="G125" s="355"/>
      <c r="H125" s="355"/>
      <c r="I125" s="355"/>
      <c r="J125" s="355"/>
      <c r="K125" s="356"/>
    </row>
    <row r="126" spans="1:11">
      <c r="A126" s="362"/>
      <c r="B126" s="355"/>
      <c r="C126" s="355"/>
      <c r="D126" s="355"/>
      <c r="E126" s="355"/>
      <c r="F126" s="355"/>
      <c r="G126" s="355"/>
      <c r="H126" s="355"/>
      <c r="I126" s="355"/>
      <c r="J126" s="355"/>
      <c r="K126" s="356"/>
    </row>
    <row r="127" spans="1:11">
      <c r="A127" s="362"/>
      <c r="B127" s="355"/>
      <c r="C127" s="355"/>
      <c r="D127" s="355"/>
      <c r="E127" s="355"/>
      <c r="F127" s="355"/>
      <c r="G127" s="355"/>
      <c r="H127" s="355"/>
      <c r="I127" s="355"/>
      <c r="J127" s="355"/>
      <c r="K127" s="356"/>
    </row>
    <row r="128" spans="1:11">
      <c r="A128" s="362"/>
      <c r="B128" s="355"/>
      <c r="C128" s="355"/>
      <c r="D128" s="355"/>
      <c r="E128" s="355"/>
      <c r="F128" s="355"/>
      <c r="G128" s="355"/>
      <c r="H128" s="355"/>
      <c r="I128" s="355"/>
      <c r="J128" s="355"/>
      <c r="K128" s="356"/>
    </row>
    <row r="129" spans="1:11">
      <c r="A129" s="362"/>
      <c r="B129" s="355"/>
      <c r="C129" s="355"/>
      <c r="D129" s="355"/>
      <c r="E129" s="355"/>
      <c r="F129" s="355"/>
      <c r="G129" s="355"/>
      <c r="H129" s="355"/>
      <c r="I129" s="355"/>
      <c r="J129" s="355"/>
      <c r="K129" s="356"/>
    </row>
    <row r="130" spans="1:11">
      <c r="A130" s="362"/>
      <c r="B130" s="355"/>
      <c r="C130" s="355"/>
      <c r="D130" s="355"/>
      <c r="E130" s="355"/>
      <c r="F130" s="355"/>
      <c r="G130" s="355"/>
      <c r="H130" s="355"/>
      <c r="I130" s="355"/>
      <c r="J130" s="355"/>
      <c r="K130" s="356"/>
    </row>
    <row r="131" spans="1:11">
      <c r="A131" s="362"/>
      <c r="B131" s="355"/>
      <c r="C131" s="355"/>
      <c r="D131" s="355"/>
      <c r="E131" s="355"/>
      <c r="F131" s="355"/>
      <c r="G131" s="355"/>
      <c r="H131" s="355"/>
      <c r="I131" s="355"/>
      <c r="J131" s="355"/>
      <c r="K131" s="356"/>
    </row>
    <row r="132" spans="1:11">
      <c r="A132" s="362"/>
      <c r="B132" s="355"/>
      <c r="C132" s="355"/>
      <c r="D132" s="355"/>
      <c r="E132" s="355"/>
      <c r="F132" s="355"/>
      <c r="G132" s="355"/>
      <c r="H132" s="355"/>
      <c r="I132" s="355"/>
      <c r="J132" s="355"/>
      <c r="K132" s="356"/>
    </row>
    <row r="133" spans="1:11">
      <c r="A133" s="362"/>
      <c r="B133" s="355"/>
      <c r="C133" s="355"/>
      <c r="D133" s="355"/>
      <c r="E133" s="355"/>
      <c r="F133" s="355"/>
      <c r="G133" s="355"/>
      <c r="H133" s="355"/>
      <c r="I133" s="355"/>
      <c r="J133" s="355"/>
      <c r="K133" s="356"/>
    </row>
    <row r="134" spans="1:11">
      <c r="A134" s="362"/>
      <c r="B134" s="355"/>
      <c r="C134" s="355"/>
      <c r="D134" s="355"/>
      <c r="E134" s="355"/>
      <c r="F134" s="355"/>
      <c r="G134" s="355"/>
      <c r="H134" s="355"/>
      <c r="I134" s="355"/>
      <c r="J134" s="355"/>
      <c r="K134" s="356"/>
    </row>
    <row r="135" spans="1:11">
      <c r="A135" s="362"/>
      <c r="B135" s="355"/>
      <c r="C135" s="355"/>
      <c r="D135" s="355"/>
      <c r="E135" s="355"/>
      <c r="F135" s="355"/>
      <c r="G135" s="355"/>
      <c r="H135" s="355"/>
      <c r="I135" s="355"/>
      <c r="J135" s="355"/>
      <c r="K135" s="356"/>
    </row>
    <row r="136" spans="1:11">
      <c r="A136" s="362"/>
      <c r="B136" s="355"/>
      <c r="C136" s="355"/>
      <c r="D136" s="355"/>
      <c r="E136" s="355"/>
      <c r="F136" s="355"/>
      <c r="G136" s="355"/>
      <c r="H136" s="355"/>
      <c r="I136" s="355"/>
      <c r="J136" s="355"/>
      <c r="K136" s="356"/>
    </row>
    <row r="137" spans="1:11">
      <c r="A137" s="362"/>
      <c r="B137" s="355"/>
      <c r="C137" s="355"/>
      <c r="D137" s="355"/>
      <c r="E137" s="355"/>
      <c r="F137" s="355"/>
      <c r="G137" s="355"/>
      <c r="H137" s="355"/>
      <c r="I137" s="355"/>
      <c r="J137" s="355"/>
      <c r="K137" s="356"/>
    </row>
    <row r="138" spans="1:11">
      <c r="A138" s="362"/>
      <c r="B138" s="355"/>
      <c r="C138" s="355"/>
      <c r="D138" s="355"/>
      <c r="E138" s="355"/>
      <c r="F138" s="355"/>
      <c r="G138" s="355"/>
      <c r="H138" s="355"/>
      <c r="I138" s="355"/>
      <c r="J138" s="355"/>
      <c r="K138" s="356"/>
    </row>
    <row r="139" spans="1:11">
      <c r="A139" s="362"/>
      <c r="B139" s="355"/>
      <c r="C139" s="355"/>
      <c r="D139" s="355"/>
      <c r="E139" s="355"/>
      <c r="F139" s="355"/>
      <c r="G139" s="355"/>
      <c r="H139" s="355"/>
      <c r="I139" s="355"/>
      <c r="J139" s="355"/>
      <c r="K139" s="356"/>
    </row>
    <row r="140" spans="1:11">
      <c r="A140" s="362"/>
      <c r="B140" s="355"/>
      <c r="C140" s="355"/>
      <c r="D140" s="355"/>
      <c r="E140" s="355"/>
      <c r="F140" s="355"/>
      <c r="G140" s="355"/>
      <c r="H140" s="355"/>
      <c r="I140" s="355"/>
      <c r="J140" s="355"/>
      <c r="K140" s="356"/>
    </row>
    <row r="141" spans="1:11">
      <c r="A141" s="362"/>
      <c r="B141" s="355"/>
      <c r="C141" s="355"/>
      <c r="D141" s="355"/>
      <c r="E141" s="355"/>
      <c r="F141" s="355"/>
      <c r="G141" s="355"/>
      <c r="H141" s="355"/>
      <c r="I141" s="355"/>
      <c r="J141" s="355"/>
      <c r="K141" s="356"/>
    </row>
    <row r="142" spans="1:11">
      <c r="A142" s="362"/>
      <c r="B142" s="355"/>
      <c r="C142" s="355"/>
      <c r="D142" s="355"/>
      <c r="E142" s="355"/>
      <c r="F142" s="355"/>
      <c r="G142" s="355"/>
      <c r="H142" s="355"/>
      <c r="I142" s="355"/>
      <c r="J142" s="355"/>
      <c r="K142" s="356"/>
    </row>
    <row r="143" spans="1:11">
      <c r="A143" s="362"/>
      <c r="B143" s="355"/>
      <c r="C143" s="355"/>
      <c r="D143" s="355"/>
      <c r="E143" s="355"/>
      <c r="F143" s="355"/>
      <c r="G143" s="355"/>
      <c r="H143" s="355"/>
      <c r="I143" s="355"/>
      <c r="J143" s="355"/>
      <c r="K143" s="356"/>
    </row>
    <row r="144" spans="1:11">
      <c r="A144" s="362"/>
      <c r="B144" s="355"/>
      <c r="C144" s="355"/>
      <c r="D144" s="355"/>
      <c r="E144" s="355"/>
      <c r="F144" s="355"/>
      <c r="G144" s="355"/>
      <c r="H144" s="355"/>
      <c r="I144" s="355"/>
      <c r="J144" s="355"/>
      <c r="K144" s="356"/>
    </row>
    <row r="145" spans="1:11">
      <c r="A145" s="362"/>
      <c r="B145" s="355"/>
      <c r="C145" s="355"/>
      <c r="D145" s="355"/>
      <c r="E145" s="355"/>
      <c r="F145" s="355"/>
      <c r="G145" s="355"/>
      <c r="H145" s="355"/>
      <c r="I145" s="355"/>
      <c r="J145" s="355"/>
      <c r="K145" s="356"/>
    </row>
    <row r="146" spans="1:11">
      <c r="A146" s="362"/>
      <c r="B146" s="355"/>
      <c r="C146" s="355"/>
      <c r="D146" s="355"/>
      <c r="E146" s="355"/>
      <c r="F146" s="355"/>
      <c r="G146" s="355"/>
      <c r="H146" s="355"/>
      <c r="I146" s="355"/>
      <c r="J146" s="355"/>
      <c r="K146" s="356"/>
    </row>
    <row r="147" spans="1:11">
      <c r="A147" s="362"/>
      <c r="B147" s="355"/>
      <c r="C147" s="355"/>
      <c r="D147" s="355"/>
      <c r="E147" s="355"/>
      <c r="F147" s="355"/>
      <c r="G147" s="355"/>
      <c r="H147" s="355"/>
      <c r="I147" s="355"/>
      <c r="J147" s="355"/>
      <c r="K147" s="356"/>
    </row>
    <row r="148" spans="1:11">
      <c r="A148" s="362"/>
      <c r="B148" s="355"/>
      <c r="C148" s="355"/>
      <c r="D148" s="355"/>
      <c r="E148" s="355"/>
      <c r="F148" s="355"/>
      <c r="G148" s="355"/>
      <c r="H148" s="355"/>
      <c r="I148" s="355"/>
      <c r="J148" s="355"/>
      <c r="K148" s="356"/>
    </row>
    <row r="149" spans="1:11">
      <c r="A149" s="362"/>
      <c r="B149" s="355"/>
      <c r="C149" s="355"/>
      <c r="D149" s="355"/>
      <c r="E149" s="355"/>
      <c r="F149" s="355"/>
      <c r="G149" s="355"/>
      <c r="H149" s="355"/>
      <c r="I149" s="355"/>
      <c r="J149" s="355"/>
      <c r="K149" s="356"/>
    </row>
    <row r="150" spans="1:11">
      <c r="A150" s="362"/>
      <c r="B150" s="355"/>
      <c r="C150" s="355"/>
      <c r="D150" s="355"/>
      <c r="E150" s="355"/>
      <c r="F150" s="355"/>
      <c r="G150" s="355"/>
      <c r="H150" s="355"/>
      <c r="I150" s="355"/>
      <c r="J150" s="355"/>
      <c r="K150" s="356"/>
    </row>
    <row r="151" spans="1:11">
      <c r="A151" s="362"/>
      <c r="B151" s="355"/>
      <c r="C151" s="355"/>
      <c r="D151" s="355"/>
      <c r="E151" s="355"/>
      <c r="F151" s="355"/>
      <c r="G151" s="355"/>
      <c r="H151" s="355"/>
      <c r="I151" s="355"/>
      <c r="J151" s="355"/>
      <c r="K151" s="356"/>
    </row>
    <row r="152" spans="1:11">
      <c r="A152" s="362"/>
      <c r="B152" s="355"/>
      <c r="C152" s="355"/>
      <c r="D152" s="355"/>
      <c r="E152" s="355"/>
      <c r="F152" s="355"/>
      <c r="G152" s="355"/>
      <c r="H152" s="355"/>
      <c r="I152" s="355"/>
      <c r="J152" s="355"/>
      <c r="K152" s="356"/>
    </row>
    <row r="153" spans="1:11">
      <c r="A153" s="362"/>
      <c r="B153" s="355"/>
      <c r="C153" s="355"/>
      <c r="D153" s="355"/>
      <c r="E153" s="355"/>
      <c r="F153" s="355"/>
      <c r="G153" s="355"/>
      <c r="H153" s="355"/>
      <c r="I153" s="355"/>
      <c r="J153" s="355"/>
      <c r="K153" s="356"/>
    </row>
    <row r="154" spans="1:11">
      <c r="A154" s="362"/>
      <c r="B154" s="355"/>
      <c r="C154" s="355"/>
      <c r="D154" s="355"/>
      <c r="E154" s="355"/>
      <c r="F154" s="355"/>
      <c r="G154" s="355"/>
      <c r="H154" s="355"/>
      <c r="I154" s="355"/>
      <c r="J154" s="355"/>
      <c r="K154" s="356"/>
    </row>
    <row r="155" spans="1:11">
      <c r="A155" s="362"/>
      <c r="B155" s="355"/>
      <c r="C155" s="355"/>
      <c r="D155" s="355"/>
      <c r="E155" s="355"/>
      <c r="F155" s="355"/>
      <c r="G155" s="355"/>
      <c r="H155" s="355"/>
      <c r="I155" s="355"/>
      <c r="J155" s="355"/>
      <c r="K155" s="356"/>
    </row>
    <row r="156" spans="1:11">
      <c r="A156" s="362"/>
      <c r="B156" s="355"/>
      <c r="C156" s="355"/>
      <c r="D156" s="355"/>
      <c r="E156" s="355"/>
      <c r="F156" s="355"/>
      <c r="G156" s="355"/>
      <c r="H156" s="355"/>
      <c r="I156" s="355"/>
      <c r="J156" s="355"/>
      <c r="K156" s="356"/>
    </row>
    <row r="157" spans="1:11">
      <c r="A157" s="362"/>
      <c r="B157" s="355"/>
      <c r="C157" s="355"/>
      <c r="D157" s="355"/>
      <c r="E157" s="355"/>
      <c r="F157" s="355"/>
      <c r="G157" s="355"/>
      <c r="H157" s="355"/>
      <c r="I157" s="355"/>
      <c r="J157" s="355"/>
      <c r="K157" s="356"/>
    </row>
    <row r="158" spans="1:11">
      <c r="A158" s="362"/>
      <c r="B158" s="355"/>
      <c r="C158" s="355"/>
      <c r="D158" s="355"/>
      <c r="E158" s="355"/>
      <c r="F158" s="355"/>
      <c r="G158" s="355"/>
      <c r="H158" s="355"/>
      <c r="I158" s="355"/>
      <c r="J158" s="355"/>
      <c r="K158" s="356"/>
    </row>
    <row r="159" spans="1:11">
      <c r="A159" s="362"/>
      <c r="B159" s="355"/>
      <c r="C159" s="355"/>
      <c r="D159" s="355"/>
      <c r="E159" s="355"/>
      <c r="F159" s="355"/>
      <c r="G159" s="355"/>
      <c r="H159" s="355"/>
      <c r="I159" s="355"/>
      <c r="J159" s="355"/>
      <c r="K159" s="356"/>
    </row>
    <row r="160" spans="1:11">
      <c r="A160" s="362"/>
      <c r="B160" s="355"/>
      <c r="C160" s="355"/>
      <c r="D160" s="355"/>
      <c r="E160" s="355"/>
      <c r="F160" s="355"/>
      <c r="G160" s="355"/>
      <c r="H160" s="355"/>
      <c r="I160" s="355"/>
      <c r="J160" s="355"/>
      <c r="K160" s="356"/>
    </row>
    <row r="161" spans="1:11">
      <c r="A161" s="362"/>
      <c r="B161" s="355"/>
      <c r="C161" s="355"/>
      <c r="D161" s="355"/>
      <c r="E161" s="355"/>
      <c r="F161" s="355"/>
      <c r="G161" s="355"/>
      <c r="H161" s="355"/>
      <c r="I161" s="355"/>
      <c r="J161" s="355"/>
      <c r="K161" s="356"/>
    </row>
    <row r="162" spans="1:11">
      <c r="A162" s="362"/>
      <c r="B162" s="355"/>
      <c r="C162" s="355"/>
      <c r="D162" s="355"/>
      <c r="E162" s="355"/>
      <c r="F162" s="355"/>
      <c r="G162" s="355"/>
      <c r="H162" s="355"/>
      <c r="I162" s="355"/>
      <c r="J162" s="355"/>
      <c r="K162" s="356"/>
    </row>
    <row r="163" spans="1:11">
      <c r="A163" s="362"/>
      <c r="B163" s="355"/>
      <c r="C163" s="355"/>
      <c r="D163" s="355"/>
      <c r="E163" s="355"/>
      <c r="F163" s="355"/>
      <c r="G163" s="355"/>
      <c r="H163" s="355"/>
      <c r="I163" s="355"/>
      <c r="J163" s="355"/>
      <c r="K163" s="356"/>
    </row>
    <row r="164" spans="1:11">
      <c r="A164" s="362"/>
      <c r="B164" s="355"/>
      <c r="C164" s="355"/>
      <c r="D164" s="355"/>
      <c r="E164" s="355"/>
      <c r="F164" s="355"/>
      <c r="G164" s="355"/>
      <c r="H164" s="355"/>
      <c r="I164" s="355"/>
      <c r="J164" s="355"/>
      <c r="K164" s="356"/>
    </row>
    <row r="165" spans="1:11">
      <c r="A165" s="362"/>
      <c r="B165" s="355"/>
      <c r="C165" s="355"/>
      <c r="D165" s="355"/>
      <c r="E165" s="355"/>
      <c r="F165" s="355"/>
      <c r="G165" s="355"/>
      <c r="H165" s="355"/>
      <c r="I165" s="355"/>
      <c r="J165" s="355"/>
      <c r="K165" s="356"/>
    </row>
    <row r="166" spans="1:11">
      <c r="A166" s="362"/>
      <c r="B166" s="355"/>
      <c r="C166" s="355"/>
      <c r="D166" s="355"/>
      <c r="E166" s="355"/>
      <c r="F166" s="355"/>
      <c r="G166" s="355"/>
      <c r="H166" s="355"/>
      <c r="I166" s="355"/>
      <c r="J166" s="355"/>
      <c r="K166" s="356"/>
    </row>
    <row r="167" spans="1:11">
      <c r="A167" s="362"/>
      <c r="B167" s="355"/>
      <c r="C167" s="355"/>
      <c r="D167" s="355"/>
      <c r="E167" s="355"/>
      <c r="F167" s="355"/>
      <c r="G167" s="355"/>
      <c r="H167" s="355"/>
      <c r="I167" s="355"/>
      <c r="J167" s="355"/>
      <c r="K167" s="356"/>
    </row>
    <row r="168" spans="1:11">
      <c r="A168" s="362"/>
      <c r="B168" s="355"/>
      <c r="C168" s="355"/>
      <c r="D168" s="355"/>
      <c r="E168" s="355"/>
      <c r="F168" s="355"/>
      <c r="G168" s="355"/>
      <c r="H168" s="355"/>
      <c r="I168" s="355"/>
      <c r="J168" s="355"/>
      <c r="K168" s="356"/>
    </row>
    <row r="169" spans="1:11">
      <c r="A169" s="362"/>
      <c r="B169" s="355"/>
      <c r="C169" s="355"/>
      <c r="D169" s="355"/>
      <c r="E169" s="355"/>
      <c r="F169" s="355"/>
      <c r="G169" s="355"/>
      <c r="H169" s="355"/>
      <c r="I169" s="355"/>
      <c r="J169" s="355"/>
      <c r="K169" s="356"/>
    </row>
    <row r="170" spans="1:11">
      <c r="A170" s="362"/>
      <c r="B170" s="355"/>
      <c r="C170" s="355"/>
      <c r="D170" s="355"/>
      <c r="E170" s="355"/>
      <c r="F170" s="355"/>
      <c r="G170" s="355"/>
      <c r="H170" s="355"/>
      <c r="I170" s="355"/>
      <c r="J170" s="355"/>
      <c r="K170" s="356"/>
    </row>
    <row r="171" spans="1:11">
      <c r="A171" s="362"/>
      <c r="B171" s="355"/>
      <c r="C171" s="355"/>
      <c r="D171" s="355"/>
      <c r="E171" s="355"/>
      <c r="F171" s="355"/>
      <c r="G171" s="355"/>
      <c r="H171" s="355"/>
      <c r="I171" s="355"/>
      <c r="J171" s="355"/>
      <c r="K171" s="356"/>
    </row>
    <row r="172" spans="1:11">
      <c r="A172" s="362"/>
      <c r="B172" s="355"/>
      <c r="C172" s="355"/>
      <c r="D172" s="355"/>
      <c r="E172" s="355"/>
      <c r="F172" s="355"/>
      <c r="G172" s="355"/>
      <c r="H172" s="355"/>
      <c r="I172" s="355"/>
      <c r="J172" s="355"/>
      <c r="K172" s="356"/>
    </row>
    <row r="173" spans="1:11">
      <c r="A173" s="362"/>
      <c r="B173" s="355"/>
      <c r="C173" s="355"/>
      <c r="D173" s="355"/>
      <c r="E173" s="355"/>
      <c r="F173" s="355"/>
      <c r="G173" s="355"/>
      <c r="H173" s="355"/>
      <c r="I173" s="355"/>
      <c r="J173" s="355"/>
      <c r="K173" s="356"/>
    </row>
    <row r="174" spans="1:11">
      <c r="A174" s="362"/>
      <c r="B174" s="355"/>
      <c r="C174" s="355"/>
      <c r="D174" s="355"/>
      <c r="E174" s="355"/>
      <c r="F174" s="355"/>
      <c r="G174" s="355"/>
      <c r="H174" s="355"/>
      <c r="I174" s="355"/>
      <c r="J174" s="355"/>
      <c r="K174" s="356"/>
    </row>
    <row r="175" spans="1:11">
      <c r="A175" s="362"/>
      <c r="B175" s="355"/>
      <c r="C175" s="355"/>
      <c r="D175" s="355"/>
      <c r="E175" s="355"/>
      <c r="F175" s="355"/>
      <c r="G175" s="355"/>
      <c r="H175" s="355"/>
      <c r="I175" s="355"/>
      <c r="J175" s="355"/>
      <c r="K175" s="356"/>
    </row>
    <row r="176" spans="1:11">
      <c r="A176" s="362"/>
      <c r="B176" s="355"/>
      <c r="C176" s="355"/>
      <c r="D176" s="355"/>
      <c r="E176" s="355"/>
      <c r="F176" s="355"/>
      <c r="G176" s="355"/>
      <c r="H176" s="355"/>
      <c r="I176" s="355"/>
      <c r="J176" s="355"/>
      <c r="K176" s="356"/>
    </row>
    <row r="177" spans="1:11">
      <c r="A177" s="362"/>
      <c r="B177" s="355"/>
      <c r="C177" s="355"/>
      <c r="D177" s="355"/>
      <c r="E177" s="355"/>
      <c r="F177" s="355"/>
      <c r="G177" s="355"/>
      <c r="H177" s="355"/>
      <c r="I177" s="355"/>
      <c r="J177" s="355"/>
      <c r="K177" s="356"/>
    </row>
    <row r="178" spans="1:11">
      <c r="A178" s="362"/>
      <c r="B178" s="355"/>
      <c r="C178" s="355"/>
      <c r="D178" s="355"/>
      <c r="E178" s="355"/>
      <c r="F178" s="355"/>
      <c r="G178" s="355"/>
      <c r="H178" s="355"/>
      <c r="I178" s="355"/>
      <c r="J178" s="355"/>
      <c r="K178" s="356"/>
    </row>
    <row r="179" spans="1:11">
      <c r="A179" s="362"/>
      <c r="B179" s="355"/>
      <c r="C179" s="355"/>
      <c r="D179" s="355"/>
      <c r="E179" s="355"/>
      <c r="F179" s="355"/>
      <c r="G179" s="355"/>
      <c r="H179" s="355"/>
      <c r="I179" s="355"/>
      <c r="J179" s="355"/>
      <c r="K179" s="356"/>
    </row>
    <row r="180" spans="1:11">
      <c r="A180" s="362"/>
      <c r="B180" s="355"/>
      <c r="C180" s="355"/>
      <c r="D180" s="355"/>
      <c r="E180" s="355"/>
      <c r="F180" s="355"/>
      <c r="G180" s="355"/>
      <c r="H180" s="355"/>
      <c r="I180" s="355"/>
      <c r="J180" s="355"/>
      <c r="K180" s="356"/>
    </row>
    <row r="181" spans="1:11">
      <c r="A181" s="362"/>
      <c r="B181" s="355"/>
      <c r="C181" s="355"/>
      <c r="D181" s="355"/>
      <c r="E181" s="355"/>
      <c r="F181" s="355"/>
      <c r="G181" s="355"/>
      <c r="H181" s="355"/>
      <c r="I181" s="355"/>
      <c r="J181" s="355"/>
      <c r="K181" s="356"/>
    </row>
    <row r="182" spans="1:11">
      <c r="A182" s="362"/>
      <c r="B182" s="355"/>
      <c r="C182" s="355"/>
      <c r="D182" s="355"/>
      <c r="E182" s="355"/>
      <c r="F182" s="355"/>
      <c r="G182" s="355"/>
      <c r="H182" s="355"/>
      <c r="I182" s="355"/>
      <c r="J182" s="355"/>
      <c r="K182" s="356"/>
    </row>
    <row r="183" spans="1:11">
      <c r="A183" s="362"/>
      <c r="B183" s="355"/>
      <c r="C183" s="355"/>
      <c r="D183" s="355"/>
      <c r="E183" s="355"/>
      <c r="F183" s="355"/>
      <c r="G183" s="355"/>
      <c r="H183" s="355"/>
      <c r="I183" s="355"/>
      <c r="J183" s="355"/>
      <c r="K183" s="356"/>
    </row>
    <row r="184" spans="1:11">
      <c r="A184" s="362"/>
      <c r="B184" s="355"/>
      <c r="C184" s="355"/>
      <c r="D184" s="355"/>
      <c r="E184" s="355"/>
      <c r="F184" s="355"/>
      <c r="G184" s="355"/>
      <c r="H184" s="355"/>
      <c r="I184" s="355"/>
      <c r="J184" s="355"/>
      <c r="K184" s="356"/>
    </row>
    <row r="185" spans="1:11">
      <c r="A185" s="362"/>
      <c r="B185" s="355"/>
      <c r="C185" s="355"/>
      <c r="D185" s="355"/>
      <c r="E185" s="355"/>
      <c r="F185" s="355"/>
      <c r="G185" s="355"/>
      <c r="H185" s="355"/>
      <c r="I185" s="355"/>
      <c r="J185" s="355"/>
      <c r="K185" s="356"/>
    </row>
    <row r="186" spans="1:11">
      <c r="A186" s="362"/>
      <c r="B186" s="355"/>
      <c r="C186" s="355"/>
      <c r="D186" s="355"/>
      <c r="E186" s="355"/>
      <c r="F186" s="355"/>
      <c r="G186" s="355"/>
      <c r="H186" s="355"/>
      <c r="I186" s="355"/>
      <c r="J186" s="355"/>
      <c r="K186" s="356"/>
    </row>
    <row r="187" spans="1:11">
      <c r="A187" s="362"/>
      <c r="B187" s="355"/>
      <c r="C187" s="355"/>
      <c r="D187" s="355"/>
      <c r="E187" s="355"/>
      <c r="F187" s="355"/>
      <c r="G187" s="355"/>
      <c r="H187" s="355"/>
      <c r="I187" s="355"/>
      <c r="J187" s="355"/>
      <c r="K187" s="356"/>
    </row>
    <row r="188" spans="1:11">
      <c r="A188" s="362"/>
      <c r="B188" s="355"/>
      <c r="C188" s="355"/>
      <c r="D188" s="355"/>
      <c r="E188" s="355"/>
      <c r="F188" s="355"/>
      <c r="G188" s="355"/>
      <c r="H188" s="355"/>
      <c r="I188" s="355"/>
      <c r="J188" s="355"/>
      <c r="K188" s="356"/>
    </row>
    <row r="189" spans="1:11">
      <c r="A189" s="362"/>
      <c r="B189" s="355"/>
      <c r="C189" s="355"/>
      <c r="D189" s="355"/>
      <c r="E189" s="355"/>
      <c r="F189" s="355"/>
      <c r="G189" s="355"/>
      <c r="H189" s="355"/>
      <c r="I189" s="355"/>
      <c r="J189" s="355"/>
      <c r="K189" s="356"/>
    </row>
    <row r="190" spans="1:11">
      <c r="A190" s="362"/>
      <c r="B190" s="355"/>
      <c r="C190" s="355"/>
      <c r="D190" s="355"/>
      <c r="E190" s="355"/>
      <c r="F190" s="355"/>
      <c r="G190" s="355"/>
      <c r="H190" s="355"/>
      <c r="I190" s="355"/>
      <c r="J190" s="355"/>
      <c r="K190" s="356"/>
    </row>
    <row r="191" spans="1:11">
      <c r="A191" s="362"/>
      <c r="B191" s="355"/>
      <c r="C191" s="355"/>
      <c r="D191" s="355"/>
      <c r="E191" s="355"/>
      <c r="F191" s="355"/>
      <c r="G191" s="355"/>
      <c r="H191" s="355"/>
      <c r="I191" s="355"/>
      <c r="J191" s="355"/>
      <c r="K191" s="356"/>
    </row>
    <row r="192" spans="1:11">
      <c r="A192" s="362"/>
      <c r="B192" s="355"/>
      <c r="C192" s="355"/>
      <c r="D192" s="355"/>
      <c r="E192" s="355"/>
      <c r="F192" s="355"/>
      <c r="G192" s="355"/>
      <c r="H192" s="355"/>
      <c r="I192" s="355"/>
      <c r="J192" s="355"/>
      <c r="K192" s="356"/>
    </row>
    <row r="193" spans="1:11">
      <c r="A193" s="362"/>
      <c r="B193" s="355"/>
      <c r="C193" s="355"/>
      <c r="D193" s="355"/>
      <c r="E193" s="355"/>
      <c r="F193" s="355"/>
      <c r="G193" s="355"/>
      <c r="H193" s="355"/>
      <c r="I193" s="355"/>
      <c r="J193" s="355"/>
      <c r="K193" s="356"/>
    </row>
    <row r="194" spans="1:11">
      <c r="A194" s="452"/>
      <c r="B194" s="357"/>
      <c r="C194" s="357"/>
      <c r="D194" s="357"/>
      <c r="E194" s="357"/>
      <c r="F194" s="357"/>
      <c r="G194" s="357"/>
      <c r="H194" s="357"/>
      <c r="I194" s="357"/>
      <c r="J194" s="357"/>
      <c r="K194" s="358"/>
    </row>
  </sheetData>
  <mergeCells count="2">
    <mergeCell ref="B5:J7"/>
    <mergeCell ref="C2:H2"/>
  </mergeCells>
  <hyperlinks>
    <hyperlink ref="B9" r:id="rId1"/>
  </hyperlinks>
  <pageMargins left="0.7" right="0.7" top="0.75" bottom="0.75" header="0.3" footer="0.3"/>
  <pageSetup paperSize="341" orientation="portrait" horizontalDpi="1200" verticalDpi="12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X54"/>
  <sheetViews>
    <sheetView workbookViewId="0">
      <selection activeCell="C4" sqref="C4"/>
    </sheetView>
  </sheetViews>
  <sheetFormatPr defaultColWidth="11.42578125" defaultRowHeight="15"/>
  <cols>
    <col min="1" max="1" width="2.28515625" style="107" customWidth="1"/>
    <col min="2" max="2" width="8.85546875" style="108" customWidth="1"/>
    <col min="3" max="3" width="4.28515625" style="108" customWidth="1"/>
    <col min="4" max="4" width="5.7109375" style="108" customWidth="1"/>
    <col min="5" max="5" width="4.140625" style="108" customWidth="1"/>
    <col min="6" max="6" width="3.7109375" style="108" customWidth="1"/>
    <col min="7" max="7" width="6" style="108" customWidth="1"/>
    <col min="8" max="8" width="5.140625" style="108" customWidth="1"/>
    <col min="9" max="10" width="5.28515625" style="108" customWidth="1"/>
    <col min="11" max="12" width="4.140625" style="108" customWidth="1"/>
    <col min="13" max="13" width="4.42578125" style="108" customWidth="1"/>
    <col min="14" max="14" width="5" style="108" customWidth="1"/>
    <col min="15" max="15" width="4.140625" style="108" customWidth="1"/>
    <col min="16" max="16" width="5.140625" style="108" customWidth="1"/>
    <col min="17" max="17" width="5.85546875" style="108" customWidth="1"/>
    <col min="18" max="18" width="5.5703125" style="108" customWidth="1"/>
    <col min="19" max="20" width="4.7109375" style="108" customWidth="1"/>
    <col min="21" max="21" width="4.5703125" style="108" customWidth="1"/>
    <col min="22" max="22" width="4.85546875" style="108" customWidth="1"/>
    <col min="23" max="23" width="1.85546875" style="108" customWidth="1"/>
    <col min="24" max="24" width="4.7109375" style="108" customWidth="1"/>
    <col min="25" max="16384" width="11.42578125" style="108"/>
  </cols>
  <sheetData>
    <row r="1" spans="1:24" ht="11.25" customHeight="1" thickBot="1"/>
    <row r="2" spans="1:24" ht="8.25" customHeight="1">
      <c r="A2" s="109"/>
      <c r="B2" s="110"/>
      <c r="C2" s="111"/>
      <c r="D2" s="111"/>
      <c r="E2" s="111"/>
      <c r="F2" s="112"/>
      <c r="G2" s="112"/>
      <c r="H2" s="112"/>
      <c r="I2" s="112"/>
      <c r="J2" s="112"/>
      <c r="K2" s="112"/>
      <c r="L2" s="112"/>
      <c r="M2" s="112"/>
      <c r="N2" s="112"/>
      <c r="O2" s="112"/>
      <c r="P2" s="112"/>
      <c r="Q2" s="112"/>
      <c r="R2" s="112"/>
      <c r="S2" s="112"/>
      <c r="T2" s="112"/>
      <c r="U2" s="112"/>
      <c r="V2" s="113"/>
      <c r="W2" s="107"/>
    </row>
    <row r="3" spans="1:24" ht="13.5" customHeight="1">
      <c r="A3" s="109"/>
      <c r="B3" s="114"/>
      <c r="C3" s="107"/>
      <c r="D3" s="107"/>
      <c r="E3" s="107"/>
      <c r="F3" s="115"/>
      <c r="G3" s="115"/>
      <c r="H3" s="115"/>
      <c r="I3" s="805" t="s">
        <v>471</v>
      </c>
      <c r="J3" s="596"/>
      <c r="K3" s="596"/>
      <c r="L3" s="596"/>
      <c r="M3" s="596"/>
      <c r="N3" s="596"/>
      <c r="O3" s="596"/>
      <c r="P3" s="596"/>
      <c r="Q3" s="597"/>
      <c r="R3" s="116"/>
      <c r="S3" s="116"/>
      <c r="T3" s="116"/>
      <c r="U3" s="116"/>
      <c r="V3" s="117"/>
      <c r="W3" s="118"/>
      <c r="X3" s="107"/>
    </row>
    <row r="4" spans="1:24" ht="13.5" customHeight="1">
      <c r="A4" s="109"/>
      <c r="B4" s="114"/>
      <c r="C4" s="107"/>
      <c r="D4" s="107"/>
      <c r="E4" s="107"/>
      <c r="F4" s="115"/>
      <c r="G4" s="115"/>
      <c r="H4" s="115"/>
      <c r="I4" s="1212"/>
      <c r="J4" s="1213"/>
      <c r="K4" s="1213"/>
      <c r="L4" s="1213"/>
      <c r="M4" s="1213"/>
      <c r="N4" s="1213"/>
      <c r="O4" s="1213"/>
      <c r="P4" s="1213"/>
      <c r="Q4" s="1214"/>
      <c r="R4" s="116"/>
      <c r="S4" s="116"/>
      <c r="T4" s="116"/>
      <c r="U4" s="116"/>
      <c r="V4" s="117"/>
      <c r="W4" s="118"/>
      <c r="X4" s="107"/>
    </row>
    <row r="5" spans="1:24" ht="12.75" customHeight="1">
      <c r="A5" s="109"/>
      <c r="B5" s="119"/>
      <c r="C5" s="107"/>
      <c r="D5" s="107"/>
      <c r="E5" s="107"/>
      <c r="F5" s="115"/>
      <c r="G5" s="115"/>
      <c r="H5" s="115"/>
      <c r="I5" s="1215"/>
      <c r="J5" s="1216"/>
      <c r="K5" s="1216"/>
      <c r="L5" s="1216"/>
      <c r="M5" s="1216"/>
      <c r="N5" s="1216"/>
      <c r="O5" s="1216"/>
      <c r="P5" s="1216"/>
      <c r="Q5" s="1217"/>
      <c r="R5" s="116"/>
      <c r="S5" s="116"/>
      <c r="T5" s="116"/>
      <c r="U5" s="116"/>
      <c r="V5" s="117"/>
      <c r="W5" s="118"/>
      <c r="X5" s="107"/>
    </row>
    <row r="6" spans="1:24" ht="8.25" customHeight="1" thickBot="1">
      <c r="A6" s="109"/>
      <c r="B6" s="114"/>
      <c r="C6" s="107"/>
      <c r="D6" s="120"/>
      <c r="E6" s="120"/>
      <c r="F6" s="107"/>
      <c r="G6" s="107"/>
      <c r="H6" s="107"/>
      <c r="I6" s="107"/>
      <c r="J6" s="107"/>
      <c r="K6" s="107"/>
      <c r="L6" s="107"/>
      <c r="M6" s="107"/>
      <c r="N6" s="107"/>
      <c r="O6" s="107"/>
      <c r="P6" s="107"/>
      <c r="Q6" s="107"/>
      <c r="R6" s="107"/>
      <c r="S6" s="107"/>
      <c r="T6" s="107"/>
      <c r="U6" s="107"/>
      <c r="V6" s="121"/>
      <c r="W6" s="107"/>
    </row>
    <row r="7" spans="1:24" s="131" customFormat="1" ht="15.95" customHeight="1">
      <c r="A7" s="109"/>
      <c r="B7" s="122"/>
      <c r="C7" s="123"/>
      <c r="D7" s="123"/>
      <c r="E7" s="124"/>
      <c r="F7" s="124"/>
      <c r="G7" s="124"/>
      <c r="H7" s="124"/>
      <c r="I7" s="125"/>
      <c r="J7" s="124"/>
      <c r="K7" s="123"/>
      <c r="L7" s="123"/>
      <c r="M7" s="126"/>
      <c r="N7" s="127"/>
      <c r="O7" s="128"/>
      <c r="P7" s="128"/>
      <c r="Q7" s="125"/>
      <c r="R7" s="124"/>
      <c r="S7" s="123"/>
      <c r="T7" s="123"/>
      <c r="U7" s="128"/>
      <c r="V7" s="129"/>
      <c r="W7" s="130"/>
    </row>
    <row r="8" spans="1:24" s="131" customFormat="1" ht="15.95" customHeight="1">
      <c r="A8" s="109"/>
      <c r="B8" s="132"/>
      <c r="C8" s="133"/>
      <c r="D8" s="133"/>
      <c r="E8" s="130"/>
      <c r="F8" s="130"/>
      <c r="G8" s="130"/>
      <c r="H8" s="130"/>
      <c r="I8" s="134"/>
      <c r="J8" s="130"/>
      <c r="K8" s="133"/>
      <c r="L8" s="133"/>
      <c r="M8" s="135"/>
      <c r="N8" s="136"/>
      <c r="O8" s="137"/>
      <c r="P8" s="137"/>
      <c r="Q8" s="134"/>
      <c r="R8" s="130"/>
      <c r="S8" s="133"/>
      <c r="T8" s="133"/>
      <c r="U8" s="137"/>
      <c r="V8" s="121"/>
      <c r="W8" s="130"/>
    </row>
    <row r="9" spans="1:24" s="131" customFormat="1" ht="15.95" customHeight="1">
      <c r="A9" s="109"/>
      <c r="B9" s="132"/>
      <c r="C9" s="133"/>
      <c r="D9" s="133"/>
      <c r="E9" s="130"/>
      <c r="F9" s="130"/>
      <c r="G9" s="130"/>
      <c r="H9" s="130"/>
      <c r="I9" s="134"/>
      <c r="J9" s="130"/>
      <c r="K9" s="133"/>
      <c r="L9" s="133"/>
      <c r="M9" s="135"/>
      <c r="N9" s="136"/>
      <c r="O9" s="137"/>
      <c r="P9" s="137"/>
      <c r="Q9" s="134"/>
      <c r="R9" s="130"/>
      <c r="S9" s="133"/>
      <c r="T9" s="133"/>
      <c r="U9" s="137"/>
      <c r="V9" s="121"/>
      <c r="W9" s="130"/>
    </row>
    <row r="10" spans="1:24" s="131" customFormat="1" ht="15.95" customHeight="1">
      <c r="A10" s="109"/>
      <c r="B10" s="132"/>
      <c r="C10" s="334" t="s">
        <v>472</v>
      </c>
      <c r="D10" s="133"/>
      <c r="E10" s="130"/>
      <c r="F10" s="130"/>
      <c r="G10" s="130"/>
      <c r="H10" s="130"/>
      <c r="I10" s="134"/>
      <c r="J10" s="130"/>
      <c r="K10" s="133"/>
      <c r="L10" s="133"/>
      <c r="M10" s="135"/>
      <c r="N10" s="136"/>
      <c r="O10" s="137"/>
      <c r="P10" s="137"/>
      <c r="Q10" s="134"/>
      <c r="R10" s="130"/>
      <c r="S10" s="133"/>
      <c r="T10" s="133"/>
      <c r="U10" s="137"/>
      <c r="V10" s="121"/>
      <c r="W10" s="130"/>
    </row>
    <row r="11" spans="1:24" s="131" customFormat="1" ht="15.95" customHeight="1">
      <c r="A11" s="109"/>
      <c r="B11" s="132"/>
      <c r="C11" s="133"/>
      <c r="D11" s="133"/>
      <c r="E11" s="130"/>
      <c r="F11" s="130"/>
      <c r="G11" s="130"/>
      <c r="H11" s="130"/>
      <c r="I11" s="134"/>
      <c r="J11" s="130"/>
      <c r="K11" s="133"/>
      <c r="L11" s="133"/>
      <c r="M11" s="135"/>
      <c r="N11" s="136"/>
      <c r="O11" s="137"/>
      <c r="P11" s="137"/>
      <c r="Q11" s="134"/>
      <c r="R11" s="130"/>
      <c r="S11" s="133"/>
      <c r="T11" s="133"/>
      <c r="U11" s="137"/>
      <c r="V11" s="121"/>
      <c r="W11" s="130"/>
    </row>
    <row r="12" spans="1:24" ht="15.95" customHeight="1">
      <c r="A12" s="109"/>
      <c r="B12" s="132"/>
      <c r="C12" s="133"/>
      <c r="D12" s="133"/>
      <c r="E12" s="130"/>
      <c r="F12" s="130"/>
      <c r="G12" s="130"/>
      <c r="H12" s="130"/>
      <c r="I12" s="134"/>
      <c r="J12" s="130"/>
      <c r="K12" s="133"/>
      <c r="L12" s="133"/>
      <c r="M12" s="135"/>
      <c r="N12" s="136"/>
      <c r="O12" s="137"/>
      <c r="P12" s="137"/>
      <c r="Q12" s="134"/>
      <c r="R12" s="130"/>
      <c r="S12" s="133"/>
      <c r="T12" s="133"/>
      <c r="U12" s="137"/>
      <c r="V12" s="121"/>
      <c r="W12" s="130"/>
    </row>
    <row r="13" spans="1:24" ht="30.75">
      <c r="A13" s="109"/>
      <c r="B13" s="132"/>
      <c r="C13" s="133"/>
      <c r="D13" s="133"/>
      <c r="E13" s="130"/>
      <c r="F13" s="130"/>
      <c r="G13" s="130"/>
      <c r="H13" s="130"/>
      <c r="I13" s="134"/>
      <c r="J13" s="130"/>
      <c r="K13" s="133"/>
      <c r="L13" s="133"/>
      <c r="M13" s="135"/>
      <c r="N13" s="136"/>
      <c r="O13" s="137"/>
      <c r="P13" s="137"/>
      <c r="Q13" s="134"/>
      <c r="R13" s="130"/>
      <c r="S13" s="133"/>
      <c r="T13" s="133"/>
      <c r="U13" s="137"/>
      <c r="V13" s="121"/>
      <c r="W13" s="130"/>
    </row>
    <row r="14" spans="1:24" ht="30.75">
      <c r="A14" s="109"/>
      <c r="B14" s="132"/>
      <c r="C14" s="133"/>
      <c r="D14" s="133"/>
      <c r="E14" s="130"/>
      <c r="F14" s="130"/>
      <c r="G14" s="130"/>
      <c r="H14" s="130"/>
      <c r="I14" s="134"/>
      <c r="J14" s="130"/>
      <c r="K14" s="133"/>
      <c r="L14" s="133"/>
      <c r="M14" s="135"/>
      <c r="N14" s="136"/>
      <c r="O14" s="137"/>
      <c r="P14" s="137"/>
      <c r="Q14" s="134"/>
      <c r="R14" s="130"/>
      <c r="S14" s="133"/>
      <c r="T14" s="133"/>
      <c r="U14" s="137"/>
      <c r="V14" s="121"/>
      <c r="W14" s="130"/>
    </row>
    <row r="15" spans="1:24" ht="17.100000000000001" customHeight="1">
      <c r="A15" s="109"/>
      <c r="B15" s="132"/>
      <c r="C15" s="133"/>
      <c r="D15" s="133"/>
      <c r="E15" s="130"/>
      <c r="F15" s="130"/>
      <c r="G15" s="130"/>
      <c r="H15" s="130"/>
      <c r="I15" s="134"/>
      <c r="J15" s="130"/>
      <c r="K15" s="133"/>
      <c r="L15" s="133"/>
      <c r="M15" s="135"/>
      <c r="N15" s="136"/>
      <c r="O15" s="137"/>
      <c r="P15" s="137"/>
      <c r="Q15" s="134"/>
      <c r="R15" s="130"/>
      <c r="S15" s="133"/>
      <c r="T15" s="133"/>
      <c r="U15" s="137"/>
      <c r="V15" s="121"/>
      <c r="W15" s="130"/>
    </row>
    <row r="16" spans="1:24" ht="17.100000000000001" customHeight="1">
      <c r="A16" s="109"/>
      <c r="B16" s="132"/>
      <c r="C16" s="133"/>
      <c r="D16" s="133"/>
      <c r="E16" s="130"/>
      <c r="F16" s="130"/>
      <c r="G16" s="130"/>
      <c r="H16" s="130"/>
      <c r="I16" s="134"/>
      <c r="J16" s="130"/>
      <c r="K16" s="133"/>
      <c r="L16" s="133"/>
      <c r="M16" s="135"/>
      <c r="N16" s="136"/>
      <c r="O16" s="137"/>
      <c r="P16" s="137"/>
      <c r="Q16" s="134"/>
      <c r="R16" s="130"/>
      <c r="S16" s="133"/>
      <c r="T16" s="133"/>
      <c r="U16" s="137"/>
      <c r="V16" s="121"/>
      <c r="W16" s="130"/>
    </row>
    <row r="17" spans="1:23" ht="17.100000000000001" customHeight="1">
      <c r="A17" s="109"/>
      <c r="B17" s="132"/>
      <c r="C17" s="133"/>
      <c r="D17" s="133"/>
      <c r="E17" s="130"/>
      <c r="F17" s="130"/>
      <c r="G17" s="130"/>
      <c r="H17" s="130"/>
      <c r="I17" s="134"/>
      <c r="J17" s="130"/>
      <c r="K17" s="133"/>
      <c r="L17" s="133"/>
      <c r="M17" s="135"/>
      <c r="N17" s="136"/>
      <c r="O17" s="137"/>
      <c r="P17" s="137"/>
      <c r="Q17" s="134"/>
      <c r="R17" s="130"/>
      <c r="S17" s="133"/>
      <c r="T17" s="133"/>
      <c r="U17" s="137"/>
      <c r="V17" s="121"/>
      <c r="W17" s="130"/>
    </row>
    <row r="18" spans="1:23" ht="17.100000000000001" customHeight="1">
      <c r="A18" s="109"/>
      <c r="B18" s="132"/>
      <c r="C18" s="133"/>
      <c r="D18" s="133"/>
      <c r="E18" s="130"/>
      <c r="F18" s="130"/>
      <c r="G18" s="130"/>
      <c r="H18" s="130"/>
      <c r="I18" s="134"/>
      <c r="J18" s="130"/>
      <c r="K18" s="133"/>
      <c r="L18" s="133"/>
      <c r="M18" s="135"/>
      <c r="N18" s="136"/>
      <c r="O18" s="137"/>
      <c r="P18" s="137"/>
      <c r="Q18" s="134"/>
      <c r="R18" s="130"/>
      <c r="S18" s="133"/>
      <c r="T18" s="133"/>
      <c r="U18" s="137"/>
      <c r="V18" s="121"/>
      <c r="W18" s="130"/>
    </row>
    <row r="19" spans="1:23" ht="17.100000000000001" customHeight="1">
      <c r="A19" s="109"/>
      <c r="B19" s="132"/>
      <c r="C19" s="133"/>
      <c r="D19" s="133"/>
      <c r="E19" s="130"/>
      <c r="F19" s="130"/>
      <c r="G19" s="130"/>
      <c r="H19" s="130"/>
      <c r="I19" s="134"/>
      <c r="J19" s="130"/>
      <c r="K19" s="133"/>
      <c r="L19" s="133"/>
      <c r="M19" s="135"/>
      <c r="N19" s="136"/>
      <c r="O19" s="137"/>
      <c r="P19" s="137"/>
      <c r="Q19" s="134"/>
      <c r="R19" s="130"/>
      <c r="S19" s="133"/>
      <c r="T19" s="133"/>
      <c r="U19" s="137"/>
      <c r="V19" s="121"/>
      <c r="W19" s="130"/>
    </row>
    <row r="20" spans="1:23" ht="17.100000000000001" customHeight="1">
      <c r="A20" s="109"/>
      <c r="B20" s="132"/>
      <c r="C20" s="133"/>
      <c r="D20" s="133"/>
      <c r="E20" s="130"/>
      <c r="F20" s="130"/>
      <c r="G20" s="130"/>
      <c r="H20" s="130"/>
      <c r="I20" s="134"/>
      <c r="J20" s="130"/>
      <c r="K20" s="133"/>
      <c r="L20" s="133"/>
      <c r="M20" s="135"/>
      <c r="N20" s="136"/>
      <c r="O20" s="137"/>
      <c r="P20" s="137"/>
      <c r="Q20" s="134"/>
      <c r="R20" s="130"/>
      <c r="S20" s="133"/>
      <c r="T20" s="133"/>
      <c r="U20" s="137"/>
      <c r="V20" s="121"/>
      <c r="W20" s="130"/>
    </row>
    <row r="21" spans="1:23" ht="17.100000000000001" customHeight="1">
      <c r="A21" s="109"/>
      <c r="B21" s="132"/>
      <c r="C21" s="133"/>
      <c r="D21" s="133"/>
      <c r="E21" s="130"/>
      <c r="F21" s="130"/>
      <c r="G21" s="130"/>
      <c r="H21" s="130"/>
      <c r="I21" s="134"/>
      <c r="J21" s="130"/>
      <c r="K21" s="133"/>
      <c r="L21" s="133"/>
      <c r="M21" s="135"/>
      <c r="N21" s="136"/>
      <c r="O21" s="137"/>
      <c r="P21" s="137"/>
      <c r="Q21" s="134"/>
      <c r="R21" s="130"/>
      <c r="S21" s="133"/>
      <c r="T21" s="133"/>
      <c r="U21" s="137"/>
      <c r="V21" s="121"/>
      <c r="W21" s="130"/>
    </row>
    <row r="22" spans="1:23" ht="17.100000000000001" customHeight="1">
      <c r="A22" s="109"/>
      <c r="B22" s="132"/>
      <c r="C22" s="133"/>
      <c r="D22" s="133"/>
      <c r="E22" s="130"/>
      <c r="F22" s="130"/>
      <c r="G22" s="130"/>
      <c r="H22" s="130"/>
      <c r="I22" s="134"/>
      <c r="J22" s="130"/>
      <c r="K22" s="133"/>
      <c r="L22" s="133"/>
      <c r="M22" s="135"/>
      <c r="N22" s="136"/>
      <c r="O22" s="137"/>
      <c r="P22" s="137"/>
      <c r="Q22" s="134"/>
      <c r="R22" s="130"/>
      <c r="S22" s="133"/>
      <c r="T22" s="133"/>
      <c r="U22" s="137"/>
      <c r="V22" s="121"/>
      <c r="W22" s="130"/>
    </row>
    <row r="23" spans="1:23" ht="17.100000000000001" customHeight="1">
      <c r="A23" s="109"/>
      <c r="B23" s="132"/>
      <c r="C23" s="133"/>
      <c r="D23" s="133"/>
      <c r="E23" s="130"/>
      <c r="F23" s="130"/>
      <c r="G23" s="130"/>
      <c r="H23" s="130"/>
      <c r="I23" s="134"/>
      <c r="J23" s="130"/>
      <c r="K23" s="133"/>
      <c r="L23" s="133"/>
      <c r="M23" s="135"/>
      <c r="N23" s="136"/>
      <c r="O23" s="137"/>
      <c r="P23" s="137"/>
      <c r="Q23" s="134"/>
      <c r="R23" s="130"/>
      <c r="S23" s="133"/>
      <c r="T23" s="133"/>
      <c r="U23" s="137"/>
      <c r="V23" s="121"/>
      <c r="W23" s="130"/>
    </row>
    <row r="24" spans="1:23" ht="17.100000000000001" customHeight="1">
      <c r="A24" s="109"/>
      <c r="B24" s="132"/>
      <c r="C24" s="133"/>
      <c r="D24" s="133"/>
      <c r="E24" s="130"/>
      <c r="F24" s="130"/>
      <c r="G24" s="130"/>
      <c r="H24" s="130"/>
      <c r="I24" s="134"/>
      <c r="J24" s="130"/>
      <c r="K24" s="133"/>
      <c r="L24" s="133"/>
      <c r="M24" s="135"/>
      <c r="N24" s="136"/>
      <c r="O24" s="137"/>
      <c r="P24" s="137"/>
      <c r="Q24" s="134"/>
      <c r="R24" s="130"/>
      <c r="S24" s="133"/>
      <c r="T24" s="133"/>
      <c r="U24" s="137"/>
      <c r="V24" s="121"/>
      <c r="W24" s="130"/>
    </row>
    <row r="25" spans="1:23" ht="17.100000000000001" customHeight="1">
      <c r="A25" s="109"/>
      <c r="B25" s="132"/>
      <c r="C25" s="133"/>
      <c r="D25" s="133"/>
      <c r="E25" s="130"/>
      <c r="F25" s="130"/>
      <c r="G25" s="130"/>
      <c r="H25" s="130"/>
      <c r="I25" s="134"/>
      <c r="J25" s="130"/>
      <c r="K25" s="133"/>
      <c r="L25" s="133"/>
      <c r="M25" s="135"/>
      <c r="N25" s="136"/>
      <c r="O25" s="137"/>
      <c r="P25" s="137"/>
      <c r="Q25" s="134"/>
      <c r="R25" s="130"/>
      <c r="S25" s="133"/>
      <c r="T25" s="133"/>
      <c r="U25" s="137"/>
      <c r="V25" s="121"/>
      <c r="W25" s="130"/>
    </row>
    <row r="26" spans="1:23" ht="17.100000000000001" customHeight="1">
      <c r="A26" s="109"/>
      <c r="B26" s="132"/>
      <c r="C26" s="133"/>
      <c r="D26" s="133"/>
      <c r="E26" s="130"/>
      <c r="F26" s="130"/>
      <c r="G26" s="130"/>
      <c r="H26" s="130"/>
      <c r="I26" s="134"/>
      <c r="J26" s="130"/>
      <c r="K26" s="133"/>
      <c r="L26" s="133"/>
      <c r="M26" s="135"/>
      <c r="N26" s="136"/>
      <c r="O26" s="137"/>
      <c r="P26" s="137"/>
      <c r="Q26" s="134"/>
      <c r="R26" s="130"/>
      <c r="S26" s="133"/>
      <c r="T26" s="133"/>
      <c r="U26" s="137"/>
      <c r="V26" s="121"/>
      <c r="W26" s="130"/>
    </row>
    <row r="27" spans="1:23" ht="17.100000000000001" customHeight="1">
      <c r="A27" s="109"/>
      <c r="B27" s="132"/>
      <c r="C27" s="133"/>
      <c r="D27" s="133"/>
      <c r="E27" s="130"/>
      <c r="F27" s="130"/>
      <c r="G27" s="130"/>
      <c r="H27" s="130"/>
      <c r="I27" s="134"/>
      <c r="J27" s="130"/>
      <c r="K27" s="133"/>
      <c r="L27" s="133"/>
      <c r="M27" s="135"/>
      <c r="N27" s="136"/>
      <c r="O27" s="137"/>
      <c r="P27" s="137"/>
      <c r="Q27" s="134"/>
      <c r="R27" s="130"/>
      <c r="S27" s="133"/>
      <c r="T27" s="133"/>
      <c r="U27" s="137"/>
      <c r="V27" s="121"/>
      <c r="W27" s="130"/>
    </row>
    <row r="28" spans="1:23" ht="17.100000000000001" customHeight="1">
      <c r="A28" s="109"/>
      <c r="B28" s="132"/>
      <c r="C28" s="133"/>
      <c r="D28" s="133"/>
      <c r="E28" s="130"/>
      <c r="F28" s="130"/>
      <c r="G28" s="130"/>
      <c r="H28" s="130"/>
      <c r="I28" s="134"/>
      <c r="J28" s="130"/>
      <c r="K28" s="133"/>
      <c r="L28" s="133"/>
      <c r="M28" s="135"/>
      <c r="N28" s="136"/>
      <c r="O28" s="137"/>
      <c r="P28" s="137"/>
      <c r="Q28" s="134"/>
      <c r="R28" s="130"/>
      <c r="S28" s="133"/>
      <c r="T28" s="133"/>
      <c r="U28" s="137"/>
      <c r="V28" s="121"/>
      <c r="W28" s="130"/>
    </row>
    <row r="29" spans="1:23" ht="17.100000000000001" customHeight="1">
      <c r="A29" s="109"/>
      <c r="B29" s="132"/>
      <c r="C29" s="133"/>
      <c r="D29" s="133"/>
      <c r="E29" s="130"/>
      <c r="F29" s="130"/>
      <c r="G29" s="130"/>
      <c r="H29" s="130"/>
      <c r="I29" s="134"/>
      <c r="J29" s="130"/>
      <c r="K29" s="133"/>
      <c r="L29" s="133"/>
      <c r="M29" s="135"/>
      <c r="N29" s="136"/>
      <c r="O29" s="137"/>
      <c r="P29" s="137"/>
      <c r="Q29" s="134"/>
      <c r="R29" s="130"/>
      <c r="S29" s="133"/>
      <c r="T29" s="133"/>
      <c r="U29" s="137"/>
      <c r="V29" s="121"/>
      <c r="W29" s="130"/>
    </row>
    <row r="30" spans="1:23" ht="17.100000000000001" customHeight="1">
      <c r="A30" s="109"/>
      <c r="B30" s="132"/>
      <c r="C30" s="133"/>
      <c r="D30" s="133"/>
      <c r="E30" s="130"/>
      <c r="F30" s="130"/>
      <c r="G30" s="130"/>
      <c r="H30" s="130"/>
      <c r="I30" s="134"/>
      <c r="J30" s="130"/>
      <c r="K30" s="133"/>
      <c r="L30" s="133"/>
      <c r="M30" s="135"/>
      <c r="N30" s="136"/>
      <c r="O30" s="137"/>
      <c r="P30" s="137"/>
      <c r="Q30" s="134"/>
      <c r="R30" s="130"/>
      <c r="S30" s="133"/>
      <c r="T30" s="133"/>
      <c r="U30" s="137"/>
      <c r="V30" s="121"/>
      <c r="W30" s="130"/>
    </row>
    <row r="31" spans="1:23" ht="17.100000000000001" customHeight="1">
      <c r="A31" s="109"/>
      <c r="B31" s="132"/>
      <c r="C31" s="133"/>
      <c r="D31" s="133"/>
      <c r="E31" s="130"/>
      <c r="F31" s="130"/>
      <c r="G31" s="130"/>
      <c r="H31" s="130"/>
      <c r="I31" s="134"/>
      <c r="J31" s="130"/>
      <c r="K31" s="133"/>
      <c r="L31" s="133"/>
      <c r="M31" s="135"/>
      <c r="N31" s="136"/>
      <c r="O31" s="137"/>
      <c r="P31" s="137"/>
      <c r="Q31" s="134"/>
      <c r="R31" s="130"/>
      <c r="S31" s="133"/>
      <c r="T31" s="133"/>
      <c r="U31" s="137"/>
      <c r="V31" s="121"/>
      <c r="W31" s="130"/>
    </row>
    <row r="32" spans="1:23" ht="17.100000000000001" customHeight="1">
      <c r="A32" s="109"/>
      <c r="B32" s="132"/>
      <c r="C32" s="133"/>
      <c r="D32" s="133"/>
      <c r="E32" s="130"/>
      <c r="F32" s="130"/>
      <c r="G32" s="130"/>
      <c r="H32" s="130"/>
      <c r="I32" s="134"/>
      <c r="J32" s="130"/>
      <c r="K32" s="133"/>
      <c r="L32" s="133"/>
      <c r="M32" s="135"/>
      <c r="N32" s="136"/>
      <c r="O32" s="137"/>
      <c r="P32" s="137"/>
      <c r="Q32" s="134"/>
      <c r="R32" s="130"/>
      <c r="S32" s="133"/>
      <c r="T32" s="133"/>
      <c r="U32" s="137"/>
      <c r="V32" s="121"/>
      <c r="W32" s="130"/>
    </row>
    <row r="33" spans="1:23" ht="30.75">
      <c r="A33" s="109"/>
      <c r="B33" s="132"/>
      <c r="C33" s="133"/>
      <c r="D33" s="133"/>
      <c r="E33" s="130"/>
      <c r="F33" s="130"/>
      <c r="G33" s="130"/>
      <c r="H33" s="130"/>
      <c r="I33" s="134"/>
      <c r="J33" s="130"/>
      <c r="K33" s="133"/>
      <c r="L33" s="133"/>
      <c r="M33" s="135"/>
      <c r="N33" s="136"/>
      <c r="O33" s="137"/>
      <c r="P33" s="137"/>
      <c r="Q33" s="134"/>
      <c r="R33" s="130"/>
      <c r="S33" s="133"/>
      <c r="T33" s="133"/>
      <c r="U33" s="137"/>
      <c r="V33" s="121"/>
      <c r="W33" s="130"/>
    </row>
    <row r="34" spans="1:23" ht="30.75">
      <c r="A34" s="109"/>
      <c r="B34" s="132"/>
      <c r="C34" s="133"/>
      <c r="D34" s="133"/>
      <c r="E34" s="130"/>
      <c r="F34" s="130"/>
      <c r="G34" s="130"/>
      <c r="H34" s="130"/>
      <c r="I34" s="134"/>
      <c r="J34" s="130"/>
      <c r="K34" s="133"/>
      <c r="L34" s="133"/>
      <c r="M34" s="135"/>
      <c r="N34" s="136"/>
      <c r="O34" s="137"/>
      <c r="P34" s="137"/>
      <c r="Q34" s="134"/>
      <c r="R34" s="130"/>
      <c r="S34" s="133"/>
      <c r="T34" s="133"/>
      <c r="U34" s="137"/>
      <c r="V34" s="121"/>
      <c r="W34" s="130"/>
    </row>
    <row r="35" spans="1:23" s="131" customFormat="1" ht="30.75">
      <c r="A35" s="109"/>
      <c r="B35" s="132"/>
      <c r="C35" s="133"/>
      <c r="D35" s="133"/>
      <c r="E35" s="130"/>
      <c r="F35" s="130"/>
      <c r="G35" s="130"/>
      <c r="H35" s="130"/>
      <c r="I35" s="134"/>
      <c r="J35" s="130"/>
      <c r="K35" s="133"/>
      <c r="L35" s="133"/>
      <c r="M35" s="135"/>
      <c r="N35" s="136"/>
      <c r="O35" s="137"/>
      <c r="P35" s="137"/>
      <c r="Q35" s="134"/>
      <c r="R35" s="130"/>
      <c r="S35" s="133"/>
      <c r="T35" s="133"/>
      <c r="U35" s="137"/>
      <c r="V35" s="121"/>
      <c r="W35" s="130"/>
    </row>
    <row r="36" spans="1:23" ht="30.75">
      <c r="A36" s="109"/>
      <c r="B36" s="132"/>
      <c r="C36" s="133"/>
      <c r="D36" s="133"/>
      <c r="E36" s="130"/>
      <c r="F36" s="130"/>
      <c r="G36" s="130"/>
      <c r="H36" s="130"/>
      <c r="I36" s="134"/>
      <c r="J36" s="130"/>
      <c r="K36" s="133"/>
      <c r="L36" s="133"/>
      <c r="M36" s="135"/>
      <c r="N36" s="136"/>
      <c r="O36" s="137"/>
      <c r="P36" s="137"/>
      <c r="Q36" s="134"/>
      <c r="R36" s="130"/>
      <c r="S36" s="133"/>
      <c r="T36" s="133"/>
      <c r="U36" s="137"/>
      <c r="V36" s="121"/>
      <c r="W36" s="130"/>
    </row>
    <row r="37" spans="1:23" ht="30.75">
      <c r="A37" s="109"/>
      <c r="B37" s="132"/>
      <c r="C37" s="133"/>
      <c r="D37" s="133"/>
      <c r="E37" s="130"/>
      <c r="F37" s="130"/>
      <c r="G37" s="130"/>
      <c r="H37" s="130"/>
      <c r="I37" s="134"/>
      <c r="J37" s="130"/>
      <c r="K37" s="133"/>
      <c r="L37" s="133"/>
      <c r="M37" s="135"/>
      <c r="N37" s="136"/>
      <c r="O37" s="137"/>
      <c r="P37" s="137"/>
      <c r="Q37" s="134"/>
      <c r="R37" s="130"/>
      <c r="S37" s="133"/>
      <c r="T37" s="133"/>
      <c r="U37" s="137"/>
      <c r="V37" s="121"/>
      <c r="W37" s="130"/>
    </row>
    <row r="38" spans="1:23" s="335" customFormat="1" ht="18" customHeight="1">
      <c r="A38" s="109"/>
      <c r="B38" s="132"/>
      <c r="C38" s="133"/>
      <c r="D38" s="133"/>
      <c r="E38" s="130"/>
      <c r="F38" s="130"/>
      <c r="G38" s="130"/>
      <c r="H38" s="130"/>
      <c r="I38" s="134"/>
      <c r="J38" s="130"/>
      <c r="K38" s="133"/>
      <c r="L38" s="133"/>
      <c r="M38" s="135"/>
      <c r="N38" s="136"/>
      <c r="O38" s="137"/>
      <c r="P38" s="137"/>
      <c r="Q38" s="134"/>
      <c r="R38" s="130"/>
      <c r="S38" s="133"/>
      <c r="T38" s="133"/>
      <c r="U38" s="137"/>
      <c r="V38" s="121"/>
      <c r="W38" s="130"/>
    </row>
    <row r="39" spans="1:23" s="335" customFormat="1" ht="18" customHeight="1">
      <c r="A39" s="109"/>
      <c r="B39" s="132"/>
      <c r="C39" s="133"/>
      <c r="D39" s="133"/>
      <c r="E39" s="130"/>
      <c r="F39" s="130"/>
      <c r="G39" s="130"/>
      <c r="H39" s="130"/>
      <c r="I39" s="134"/>
      <c r="J39" s="130"/>
      <c r="K39" s="133"/>
      <c r="L39" s="133"/>
      <c r="M39" s="135"/>
      <c r="N39" s="136"/>
      <c r="O39" s="137"/>
      <c r="P39" s="137"/>
      <c r="Q39" s="134"/>
      <c r="R39" s="130"/>
      <c r="S39" s="133"/>
      <c r="T39" s="133"/>
      <c r="U39" s="137"/>
      <c r="V39" s="121"/>
      <c r="W39" s="130"/>
    </row>
    <row r="40" spans="1:23" s="335" customFormat="1" ht="18" customHeight="1">
      <c r="A40" s="109"/>
      <c r="B40" s="132"/>
      <c r="C40" s="133"/>
      <c r="D40" s="133"/>
      <c r="E40" s="130"/>
      <c r="F40" s="130"/>
      <c r="G40" s="130"/>
      <c r="H40" s="130"/>
      <c r="I40" s="134"/>
      <c r="J40" s="130"/>
      <c r="K40" s="133"/>
      <c r="L40" s="133"/>
      <c r="M40" s="135"/>
      <c r="N40" s="136"/>
      <c r="O40" s="137"/>
      <c r="P40" s="137"/>
      <c r="Q40" s="134"/>
      <c r="R40" s="130"/>
      <c r="S40" s="133"/>
      <c r="T40" s="133"/>
      <c r="U40" s="137"/>
      <c r="V40" s="121"/>
      <c r="W40" s="130"/>
    </row>
    <row r="41" spans="1:23" s="335" customFormat="1" ht="18" customHeight="1">
      <c r="A41" s="109"/>
      <c r="B41" s="132"/>
      <c r="C41" s="133"/>
      <c r="D41" s="133"/>
      <c r="E41" s="130"/>
      <c r="F41" s="130"/>
      <c r="G41" s="130"/>
      <c r="H41" s="130"/>
      <c r="I41" s="134"/>
      <c r="J41" s="130"/>
      <c r="K41" s="133"/>
      <c r="L41" s="133"/>
      <c r="M41" s="135"/>
      <c r="N41" s="136"/>
      <c r="O41" s="137"/>
      <c r="P41" s="137"/>
      <c r="Q41" s="134"/>
      <c r="R41" s="130"/>
      <c r="S41" s="133"/>
      <c r="T41" s="133"/>
      <c r="U41" s="137"/>
      <c r="V41" s="121"/>
      <c r="W41" s="130"/>
    </row>
    <row r="42" spans="1:23" s="335" customFormat="1" ht="18" customHeight="1">
      <c r="A42" s="109"/>
      <c r="B42" s="132"/>
      <c r="C42" s="133"/>
      <c r="D42" s="133"/>
      <c r="E42" s="130"/>
      <c r="F42" s="130"/>
      <c r="G42" s="130"/>
      <c r="H42" s="130"/>
      <c r="I42" s="134"/>
      <c r="J42" s="130"/>
      <c r="K42" s="133"/>
      <c r="L42" s="133"/>
      <c r="M42" s="135"/>
      <c r="N42" s="136"/>
      <c r="O42" s="137"/>
      <c r="P42" s="137"/>
      <c r="Q42" s="134"/>
      <c r="R42" s="130"/>
      <c r="S42" s="133"/>
      <c r="T42" s="133"/>
      <c r="U42" s="137"/>
      <c r="V42" s="121"/>
      <c r="W42" s="130"/>
    </row>
    <row r="43" spans="1:23" s="335" customFormat="1" ht="18" customHeight="1">
      <c r="A43" s="109"/>
      <c r="B43" s="132"/>
      <c r="C43" s="133"/>
      <c r="D43" s="133"/>
      <c r="E43" s="130"/>
      <c r="F43" s="130"/>
      <c r="G43" s="130"/>
      <c r="H43" s="130"/>
      <c r="I43" s="134"/>
      <c r="J43" s="130"/>
      <c r="K43" s="133"/>
      <c r="L43" s="133"/>
      <c r="M43" s="135"/>
      <c r="N43" s="136"/>
      <c r="O43" s="137"/>
      <c r="P43" s="137"/>
      <c r="Q43" s="134"/>
      <c r="R43" s="130"/>
      <c r="S43" s="133"/>
      <c r="T43" s="133"/>
      <c r="U43" s="137"/>
      <c r="V43" s="121"/>
      <c r="W43" s="130"/>
    </row>
    <row r="44" spans="1:23" ht="31.5" thickBot="1">
      <c r="A44" s="109"/>
      <c r="B44" s="140"/>
      <c r="C44" s="141"/>
      <c r="D44" s="141"/>
      <c r="E44" s="142"/>
      <c r="F44" s="142"/>
      <c r="G44" s="142"/>
      <c r="H44" s="142"/>
      <c r="I44" s="143"/>
      <c r="J44" s="142"/>
      <c r="K44" s="141"/>
      <c r="L44" s="141"/>
      <c r="M44" s="144"/>
      <c r="N44" s="145"/>
      <c r="O44" s="146"/>
      <c r="P44" s="146"/>
      <c r="Q44" s="143"/>
      <c r="R44" s="142"/>
      <c r="S44" s="141"/>
      <c r="T44" s="141"/>
      <c r="U44" s="146"/>
      <c r="V44" s="147"/>
      <c r="W44" s="130"/>
    </row>
    <row r="45" spans="1:23" ht="9.75" customHeight="1">
      <c r="A45" s="133"/>
      <c r="B45" s="133"/>
      <c r="C45" s="133"/>
      <c r="D45" s="133"/>
      <c r="E45" s="130"/>
      <c r="F45" s="130"/>
      <c r="G45" s="130"/>
      <c r="H45" s="130"/>
      <c r="I45" s="134"/>
      <c r="J45" s="130"/>
      <c r="K45" s="133"/>
      <c r="L45" s="133"/>
      <c r="M45" s="135"/>
      <c r="N45" s="136"/>
      <c r="O45" s="137"/>
      <c r="P45" s="137"/>
      <c r="Q45" s="134"/>
      <c r="R45" s="130"/>
      <c r="S45" s="133"/>
      <c r="T45" s="133"/>
      <c r="U45" s="137"/>
      <c r="V45" s="137"/>
      <c r="W45" s="130"/>
    </row>
    <row r="46" spans="1:23">
      <c r="B46" s="148"/>
      <c r="C46" s="148"/>
      <c r="D46" s="148"/>
      <c r="E46" s="148"/>
      <c r="F46" s="148"/>
      <c r="G46" s="148"/>
      <c r="H46" s="148"/>
      <c r="I46" s="148"/>
      <c r="J46" s="148"/>
      <c r="K46" s="148"/>
      <c r="L46" s="148"/>
      <c r="M46" s="148"/>
      <c r="N46" s="148"/>
      <c r="O46" s="148"/>
      <c r="P46" s="148"/>
      <c r="Q46" s="148"/>
      <c r="R46" s="148"/>
      <c r="S46" s="148"/>
      <c r="T46" s="148"/>
      <c r="U46" s="148"/>
      <c r="V46" s="148"/>
      <c r="W46" s="148"/>
    </row>
    <row r="47" spans="1:23">
      <c r="B47" s="148"/>
      <c r="C47" s="148"/>
      <c r="D47" s="148"/>
      <c r="E47" s="148"/>
      <c r="F47" s="148"/>
      <c r="G47" s="148"/>
      <c r="H47" s="148"/>
      <c r="I47" s="148"/>
      <c r="J47" s="148"/>
      <c r="K47" s="148"/>
      <c r="L47" s="148"/>
      <c r="M47" s="148"/>
      <c r="N47" s="148"/>
      <c r="O47" s="148"/>
      <c r="P47" s="148"/>
      <c r="Q47" s="148"/>
      <c r="R47" s="148"/>
      <c r="S47" s="148"/>
      <c r="T47" s="148"/>
      <c r="U47" s="148"/>
      <c r="V47" s="148"/>
      <c r="W47" s="148"/>
    </row>
    <row r="48" spans="1:23">
      <c r="B48" s="148"/>
      <c r="C48" s="148"/>
      <c r="D48" s="148"/>
      <c r="E48" s="148"/>
      <c r="F48" s="148"/>
      <c r="G48" s="148"/>
      <c r="H48" s="148"/>
      <c r="I48" s="148"/>
      <c r="J48" s="148"/>
      <c r="K48" s="148"/>
      <c r="L48" s="148"/>
      <c r="M48" s="148"/>
      <c r="N48" s="148"/>
      <c r="O48" s="148"/>
      <c r="P48" s="148"/>
      <c r="Q48" s="148"/>
      <c r="R48" s="148"/>
      <c r="S48" s="148"/>
      <c r="T48" s="148"/>
      <c r="U48" s="148"/>
      <c r="V48" s="148"/>
      <c r="W48" s="148"/>
    </row>
    <row r="49" spans="2:23">
      <c r="B49" s="148"/>
      <c r="C49" s="148"/>
      <c r="D49" s="148"/>
      <c r="E49" s="148"/>
      <c r="F49" s="148"/>
      <c r="G49" s="148"/>
      <c r="H49" s="148"/>
      <c r="I49" s="148"/>
      <c r="J49" s="148"/>
      <c r="K49" s="148"/>
      <c r="L49" s="148"/>
      <c r="M49" s="148"/>
      <c r="N49" s="148"/>
      <c r="O49" s="148"/>
      <c r="P49" s="148"/>
      <c r="Q49" s="148"/>
      <c r="R49" s="148"/>
      <c r="S49" s="148"/>
      <c r="T49" s="148"/>
      <c r="U49" s="148"/>
      <c r="V49" s="148"/>
      <c r="W49" s="148"/>
    </row>
    <row r="50" spans="2:23">
      <c r="B50" s="148"/>
      <c r="C50" s="148"/>
      <c r="D50" s="148"/>
      <c r="E50" s="148"/>
      <c r="F50" s="148"/>
      <c r="G50" s="148"/>
      <c r="H50" s="148"/>
      <c r="I50" s="148"/>
      <c r="J50" s="148"/>
      <c r="K50" s="148"/>
      <c r="L50" s="148"/>
      <c r="M50" s="148"/>
      <c r="N50" s="148"/>
      <c r="O50" s="148"/>
      <c r="P50" s="148"/>
      <c r="Q50" s="148"/>
      <c r="R50" s="148"/>
      <c r="S50" s="148"/>
      <c r="T50" s="148"/>
      <c r="U50" s="148"/>
      <c r="V50" s="148"/>
      <c r="W50" s="148"/>
    </row>
    <row r="51" spans="2:23">
      <c r="B51" s="148"/>
      <c r="C51" s="148"/>
      <c r="D51" s="148"/>
      <c r="E51" s="148"/>
      <c r="F51" s="148"/>
      <c r="G51" s="148"/>
      <c r="H51" s="148"/>
      <c r="I51" s="148"/>
      <c r="J51" s="148"/>
      <c r="K51" s="148"/>
      <c r="L51" s="148"/>
      <c r="M51" s="148"/>
      <c r="N51" s="148"/>
      <c r="O51" s="148"/>
      <c r="P51" s="148"/>
      <c r="Q51" s="148"/>
      <c r="R51" s="148"/>
      <c r="S51" s="148"/>
      <c r="T51" s="148"/>
      <c r="U51" s="148"/>
      <c r="V51" s="148"/>
      <c r="W51" s="148"/>
    </row>
    <row r="52" spans="2:23">
      <c r="B52" s="148"/>
      <c r="C52" s="148"/>
      <c r="D52" s="148"/>
      <c r="E52" s="148"/>
      <c r="F52" s="148"/>
      <c r="G52" s="148"/>
      <c r="H52" s="148"/>
      <c r="I52" s="148"/>
      <c r="J52" s="148"/>
      <c r="K52" s="148"/>
      <c r="L52" s="148"/>
      <c r="M52" s="148"/>
      <c r="N52" s="148"/>
      <c r="O52" s="148"/>
      <c r="P52" s="148"/>
      <c r="Q52" s="148"/>
      <c r="R52" s="148"/>
      <c r="S52" s="148"/>
      <c r="T52" s="148"/>
      <c r="U52" s="148"/>
      <c r="V52" s="148"/>
      <c r="W52" s="148"/>
    </row>
    <row r="53" spans="2:23">
      <c r="B53" s="148"/>
      <c r="C53" s="148"/>
      <c r="D53" s="148"/>
      <c r="E53" s="148"/>
      <c r="F53" s="148"/>
      <c r="G53" s="148"/>
      <c r="H53" s="148"/>
      <c r="I53" s="148"/>
      <c r="J53" s="148"/>
      <c r="K53" s="148"/>
      <c r="L53" s="148"/>
      <c r="M53" s="148"/>
      <c r="N53" s="148"/>
      <c r="O53" s="148"/>
      <c r="P53" s="148"/>
      <c r="Q53" s="148"/>
      <c r="R53" s="148"/>
      <c r="S53" s="148"/>
      <c r="T53" s="148"/>
      <c r="U53" s="148"/>
      <c r="V53" s="148"/>
      <c r="W53" s="148"/>
    </row>
    <row r="54" spans="2:23">
      <c r="B54" s="148"/>
      <c r="C54" s="148"/>
      <c r="D54" s="148"/>
      <c r="E54" s="148"/>
      <c r="F54" s="148"/>
      <c r="G54" s="148"/>
      <c r="H54" s="148"/>
      <c r="I54" s="148"/>
      <c r="J54" s="148"/>
      <c r="K54" s="148"/>
      <c r="L54" s="148"/>
      <c r="M54" s="148"/>
      <c r="N54" s="148"/>
      <c r="O54" s="148"/>
      <c r="P54" s="148"/>
      <c r="Q54" s="148"/>
      <c r="R54" s="148"/>
      <c r="S54" s="148"/>
      <c r="T54" s="148"/>
      <c r="U54" s="148"/>
      <c r="V54" s="148"/>
      <c r="W54" s="148"/>
    </row>
  </sheetData>
  <mergeCells count="1">
    <mergeCell ref="I3:Q5"/>
  </mergeCells>
  <dataValidations count="1">
    <dataValidation type="textLength" allowBlank="1" showInputMessage="1" showErrorMessage="1" sqref="U15:U32">
      <formula1>1</formula1>
      <formula2>3</formula2>
    </dataValidation>
  </dataValidations>
  <pageMargins left="0.7" right="0.7" top="0.75" bottom="0.75" header="0.3" footer="0.3"/>
  <pageSetup paperSize="341"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N49"/>
  <sheetViews>
    <sheetView workbookViewId="0">
      <selection activeCell="B4" sqref="B4:BM4"/>
    </sheetView>
  </sheetViews>
  <sheetFormatPr defaultColWidth="9.140625" defaultRowHeight="15"/>
  <cols>
    <col min="1" max="1" width="3.140625" customWidth="1"/>
    <col min="2" max="6" width="3.7109375" customWidth="1"/>
    <col min="7" max="66" width="3.140625" customWidth="1"/>
  </cols>
  <sheetData>
    <row r="1" spans="1:66" ht="21" customHeight="1" thickTop="1">
      <c r="A1" s="226"/>
      <c r="B1" s="1228" t="s">
        <v>685</v>
      </c>
      <c r="C1" s="1228"/>
      <c r="D1" s="1228"/>
      <c r="E1" s="1228"/>
      <c r="F1" s="1228"/>
      <c r="G1" s="1220">
        <f>'PPAP Plan'!H6</f>
        <v>0</v>
      </c>
      <c r="H1" s="1221"/>
      <c r="I1" s="1221"/>
      <c r="J1" s="1221"/>
      <c r="K1" s="1221"/>
      <c r="L1" s="1221"/>
      <c r="M1" s="1221"/>
      <c r="N1" s="1221"/>
      <c r="O1" s="1222"/>
      <c r="P1" s="227"/>
      <c r="Q1" s="227"/>
      <c r="R1" s="227"/>
      <c r="S1" s="227"/>
      <c r="T1" s="227"/>
      <c r="U1" s="1223" t="s">
        <v>473</v>
      </c>
      <c r="V1" s="1223"/>
      <c r="W1" s="1223"/>
      <c r="X1" s="1223"/>
      <c r="Y1" s="1223"/>
      <c r="Z1" s="1223"/>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227"/>
      <c r="AW1" s="227"/>
      <c r="AX1" s="227"/>
      <c r="AY1" s="227"/>
      <c r="AZ1" s="227"/>
      <c r="BA1" s="227"/>
      <c r="BB1" s="227"/>
      <c r="BC1" s="227"/>
      <c r="BD1" s="227"/>
      <c r="BE1" s="227"/>
      <c r="BF1" s="227"/>
      <c r="BG1" s="227"/>
      <c r="BH1" s="227"/>
      <c r="BI1" s="227"/>
      <c r="BJ1" s="227"/>
      <c r="BK1" s="227"/>
      <c r="BL1" s="227"/>
      <c r="BM1" s="227"/>
      <c r="BN1" s="227"/>
    </row>
    <row r="2" spans="1:66" ht="21" customHeight="1">
      <c r="A2" s="226"/>
      <c r="B2" s="1229" t="s">
        <v>593</v>
      </c>
      <c r="C2" s="1229"/>
      <c r="D2" s="1229"/>
      <c r="E2" s="1229"/>
      <c r="F2" s="1229"/>
      <c r="G2" s="1218">
        <f>'PPAP Plan'!H4</f>
        <v>0</v>
      </c>
      <c r="H2" s="1219"/>
      <c r="I2" s="1219"/>
      <c r="J2" s="1219"/>
      <c r="K2" s="1219"/>
      <c r="L2" s="1219"/>
      <c r="M2" s="1219"/>
      <c r="N2" s="1219"/>
      <c r="O2" s="1064"/>
      <c r="P2" s="227"/>
      <c r="Q2" s="227"/>
      <c r="R2" s="227"/>
      <c r="S2" s="227"/>
      <c r="T2" s="227"/>
      <c r="U2" s="1223"/>
      <c r="V2" s="1223"/>
      <c r="W2" s="1223"/>
      <c r="X2" s="1223"/>
      <c r="Y2" s="1223"/>
      <c r="Z2" s="1223"/>
      <c r="AA2" s="1223"/>
      <c r="AB2" s="1223"/>
      <c r="AC2" s="1223"/>
      <c r="AD2" s="1223"/>
      <c r="AE2" s="1223"/>
      <c r="AF2" s="1223"/>
      <c r="AG2" s="1223"/>
      <c r="AH2" s="1223"/>
      <c r="AI2" s="1223"/>
      <c r="AJ2" s="1223"/>
      <c r="AK2" s="1223"/>
      <c r="AL2" s="1223"/>
      <c r="AM2" s="1223"/>
      <c r="AN2" s="1223"/>
      <c r="AO2" s="1223"/>
      <c r="AP2" s="1223"/>
      <c r="AQ2" s="1223"/>
      <c r="AR2" s="1223"/>
      <c r="AS2" s="1223"/>
      <c r="AT2" s="1223"/>
      <c r="AU2" s="1223"/>
      <c r="AV2" s="227"/>
      <c r="AW2" s="227"/>
      <c r="AX2" s="227"/>
      <c r="AY2" s="227"/>
      <c r="AZ2" s="227"/>
      <c r="BA2" s="227"/>
      <c r="BB2" s="227"/>
      <c r="BC2" s="227"/>
      <c r="BD2" s="227"/>
      <c r="BE2" s="227"/>
      <c r="BF2" s="227"/>
      <c r="BG2" s="227"/>
      <c r="BH2" s="227"/>
      <c r="BI2" s="227"/>
      <c r="BJ2" s="227"/>
      <c r="BK2" s="227"/>
      <c r="BL2" s="227"/>
      <c r="BM2" s="227"/>
      <c r="BN2" s="227"/>
    </row>
    <row r="3" spans="1:66" ht="21" customHeight="1">
      <c r="B3" s="1229" t="s">
        <v>595</v>
      </c>
      <c r="C3" s="1229"/>
      <c r="D3" s="1229"/>
      <c r="E3" s="1229"/>
      <c r="F3" s="1229"/>
      <c r="G3" s="1218">
        <f>'PPAP Plan'!H6</f>
        <v>0</v>
      </c>
      <c r="H3" s="1219"/>
      <c r="I3" s="1219"/>
      <c r="J3" s="1219"/>
      <c r="K3" s="1219"/>
      <c r="L3" s="1219"/>
      <c r="M3" s="1219"/>
      <c r="N3" s="1219"/>
      <c r="O3" s="1064"/>
    </row>
    <row r="4" spans="1:66">
      <c r="B4" s="1224" t="s">
        <v>474</v>
      </c>
      <c r="C4" s="1225"/>
      <c r="D4" s="1225"/>
      <c r="E4" s="1225"/>
      <c r="F4" s="1225"/>
      <c r="G4" s="1225"/>
      <c r="H4" s="1225"/>
      <c r="I4" s="1225"/>
      <c r="J4" s="1225"/>
      <c r="K4" s="1225"/>
      <c r="L4" s="1225"/>
      <c r="M4" s="1225"/>
      <c r="N4" s="1225"/>
      <c r="O4" s="1225"/>
      <c r="P4" s="1225"/>
      <c r="Q4" s="1225"/>
      <c r="R4" s="1225"/>
      <c r="S4" s="1225"/>
      <c r="T4" s="1225"/>
      <c r="U4" s="1225"/>
      <c r="V4" s="1225"/>
      <c r="W4" s="1225"/>
      <c r="X4" s="1225"/>
      <c r="Y4" s="1225"/>
      <c r="Z4" s="1225"/>
      <c r="AA4" s="1225"/>
      <c r="AB4" s="1225"/>
      <c r="AC4" s="1225"/>
      <c r="AD4" s="1225"/>
      <c r="AE4" s="1225"/>
      <c r="AF4" s="1225"/>
      <c r="AG4" s="1225"/>
      <c r="AH4" s="1225"/>
      <c r="AI4" s="1225"/>
      <c r="AJ4" s="1225"/>
      <c r="AK4" s="1225"/>
      <c r="AL4" s="1225"/>
      <c r="AM4" s="1225"/>
      <c r="AN4" s="1225"/>
      <c r="AO4" s="1225"/>
      <c r="AP4" s="1225"/>
      <c r="AQ4" s="1225"/>
      <c r="AR4" s="1225"/>
      <c r="AS4" s="1225"/>
      <c r="AT4" s="1225"/>
      <c r="AU4" s="1225"/>
      <c r="AV4" s="1225"/>
      <c r="AW4" s="1225"/>
      <c r="AX4" s="1225"/>
      <c r="AY4" s="1225"/>
      <c r="AZ4" s="1225"/>
      <c r="BA4" s="1225"/>
      <c r="BB4" s="1225"/>
      <c r="BC4" s="1225"/>
      <c r="BD4" s="1225"/>
      <c r="BE4" s="1225"/>
      <c r="BF4" s="1225"/>
      <c r="BG4" s="1225"/>
      <c r="BH4" s="1225"/>
      <c r="BI4" s="1225"/>
      <c r="BJ4" s="1225"/>
      <c r="BK4" s="1225"/>
      <c r="BL4" s="1225"/>
      <c r="BM4" s="1226"/>
    </row>
    <row r="5" spans="1:66">
      <c r="B5" s="1024" t="s">
        <v>475</v>
      </c>
      <c r="C5" s="1024"/>
      <c r="D5" s="1024"/>
      <c r="E5" s="1024"/>
      <c r="F5" s="1024"/>
      <c r="G5" s="1024" t="s">
        <v>476</v>
      </c>
      <c r="H5" s="1024"/>
      <c r="I5" s="1024"/>
      <c r="J5" s="1024"/>
      <c r="K5" s="1024"/>
      <c r="L5" s="1024"/>
      <c r="M5" s="1024"/>
      <c r="N5" s="1024"/>
      <c r="O5" s="1024"/>
      <c r="P5" s="1024"/>
      <c r="Q5" s="1024" t="s">
        <v>477</v>
      </c>
      <c r="R5" s="1024"/>
      <c r="S5" s="1024"/>
      <c r="T5" s="1024"/>
      <c r="U5" s="1024"/>
      <c r="V5" s="1024"/>
      <c r="W5" s="1024"/>
      <c r="X5" s="1024"/>
      <c r="Y5" s="1030" t="s">
        <v>478</v>
      </c>
      <c r="Z5" s="1030"/>
      <c r="AA5" s="1030"/>
      <c r="AB5" s="1030"/>
      <c r="AC5" s="1030"/>
      <c r="AD5" s="1030"/>
      <c r="AE5" s="1030"/>
      <c r="AF5" s="1030"/>
      <c r="AG5" s="1030"/>
      <c r="AH5" s="1024" t="s">
        <v>479</v>
      </c>
      <c r="AI5" s="1024"/>
      <c r="AJ5" s="1024"/>
      <c r="AK5" s="1024"/>
      <c r="AL5" s="1024"/>
      <c r="AM5" s="1024"/>
      <c r="AN5" s="1024"/>
      <c r="AO5" s="1024"/>
      <c r="AP5" s="1227" t="s">
        <v>480</v>
      </c>
      <c r="AQ5" s="1028"/>
      <c r="AR5" s="1028"/>
      <c r="AS5" s="1226"/>
      <c r="AT5" s="1227" t="s">
        <v>481</v>
      </c>
      <c r="AU5" s="1028"/>
      <c r="AV5" s="1028"/>
      <c r="AW5" s="1226"/>
      <c r="AX5" s="1030" t="s">
        <v>482</v>
      </c>
      <c r="AY5" s="1030"/>
      <c r="AZ5" s="1030"/>
      <c r="BA5" s="1030"/>
      <c r="BB5" s="1024" t="s">
        <v>483</v>
      </c>
      <c r="BC5" s="1024"/>
      <c r="BD5" s="1024"/>
      <c r="BE5" s="1024"/>
      <c r="BF5" s="1030" t="s">
        <v>475</v>
      </c>
      <c r="BG5" s="1030"/>
      <c r="BH5" s="1030"/>
      <c r="BI5" s="1030"/>
      <c r="BJ5" s="1230" t="s">
        <v>484</v>
      </c>
      <c r="BK5" s="1230"/>
      <c r="BL5" s="1230"/>
      <c r="BM5" s="1230"/>
    </row>
    <row r="6" spans="1:66">
      <c r="B6" s="1024" t="s">
        <v>485</v>
      </c>
      <c r="C6" s="1024"/>
      <c r="D6" s="1024"/>
      <c r="E6" s="1024"/>
      <c r="F6" s="1024"/>
      <c r="G6" s="1024" t="s">
        <v>486</v>
      </c>
      <c r="H6" s="1024"/>
      <c r="I6" s="1024" t="s">
        <v>487</v>
      </c>
      <c r="J6" s="1024"/>
      <c r="K6" s="1024" t="s">
        <v>488</v>
      </c>
      <c r="L6" s="1024"/>
      <c r="M6" s="1024" t="s">
        <v>489</v>
      </c>
      <c r="N6" s="1024"/>
      <c r="O6" s="1024" t="s">
        <v>490</v>
      </c>
      <c r="P6" s="1024"/>
      <c r="Q6" s="1085" t="s">
        <v>465</v>
      </c>
      <c r="R6" s="1085"/>
      <c r="S6" s="1085"/>
      <c r="T6" s="1085"/>
      <c r="U6" s="1085"/>
      <c r="V6" s="1232" t="s">
        <v>1</v>
      </c>
      <c r="W6" s="1232"/>
      <c r="X6" s="1232"/>
      <c r="Y6" s="1030" t="s">
        <v>463</v>
      </c>
      <c r="Z6" s="1030"/>
      <c r="AA6" s="1030"/>
      <c r="AB6" s="1030"/>
      <c r="AC6" s="1030"/>
      <c r="AD6" s="1030" t="s">
        <v>491</v>
      </c>
      <c r="AE6" s="1030"/>
      <c r="AF6" s="1030"/>
      <c r="AG6" s="1030"/>
      <c r="AH6" s="1024" t="s">
        <v>492</v>
      </c>
      <c r="AI6" s="1024"/>
      <c r="AJ6" s="1024" t="s">
        <v>493</v>
      </c>
      <c r="AK6" s="1024"/>
      <c r="AL6" s="1024" t="s">
        <v>494</v>
      </c>
      <c r="AM6" s="1024"/>
      <c r="AN6" s="1024" t="s">
        <v>495</v>
      </c>
      <c r="AO6" s="1024"/>
      <c r="AP6" s="1024" t="s">
        <v>496</v>
      </c>
      <c r="AQ6" s="1024"/>
      <c r="AR6" s="1024" t="s">
        <v>497</v>
      </c>
      <c r="AS6" s="1024"/>
      <c r="AT6" s="1024" t="s">
        <v>498</v>
      </c>
      <c r="AU6" s="1024"/>
      <c r="AV6" s="1024" t="s">
        <v>499</v>
      </c>
      <c r="AW6" s="1024"/>
      <c r="AX6" s="1024" t="s">
        <v>500</v>
      </c>
      <c r="AY6" s="1024"/>
      <c r="AZ6" s="1024" t="s">
        <v>501</v>
      </c>
      <c r="BA6" s="1024"/>
      <c r="BB6" s="1024" t="s">
        <v>500</v>
      </c>
      <c r="BC6" s="1024"/>
      <c r="BD6" s="1024" t="s">
        <v>501</v>
      </c>
      <c r="BE6" s="1024"/>
      <c r="BF6" s="1030" t="s">
        <v>485</v>
      </c>
      <c r="BG6" s="1030"/>
      <c r="BH6" s="1030"/>
      <c r="BI6" s="1030"/>
      <c r="BJ6" s="1230"/>
      <c r="BK6" s="1230"/>
      <c r="BL6" s="1230"/>
      <c r="BM6" s="1230"/>
    </row>
    <row r="7" spans="1:66">
      <c r="B7" s="1231"/>
      <c r="C7" s="1231"/>
      <c r="D7" s="1231"/>
      <c r="E7" s="1231"/>
      <c r="F7" s="1231"/>
      <c r="G7" s="1231"/>
      <c r="H7" s="1231"/>
      <c r="I7" s="1231"/>
      <c r="J7" s="1231"/>
      <c r="K7" s="1231"/>
      <c r="L7" s="1231"/>
      <c r="M7" s="1231"/>
      <c r="N7" s="1231"/>
      <c r="O7" s="1231"/>
      <c r="P7" s="1231"/>
      <c r="Q7" s="1231"/>
      <c r="R7" s="1231"/>
      <c r="S7" s="1231"/>
      <c r="T7" s="1231"/>
      <c r="U7" s="1231"/>
      <c r="V7" s="1231"/>
      <c r="W7" s="1231"/>
      <c r="X7" s="1231"/>
      <c r="Y7" s="1231"/>
      <c r="Z7" s="1231"/>
      <c r="AA7" s="1231"/>
      <c r="AB7" s="1231"/>
      <c r="AC7" s="1231"/>
      <c r="AD7" s="1231"/>
      <c r="AE7" s="1231"/>
      <c r="AF7" s="1231"/>
      <c r="AG7" s="1231"/>
      <c r="AH7" s="1231"/>
      <c r="AI7" s="1231"/>
      <c r="AJ7" s="1231"/>
      <c r="AK7" s="1231"/>
      <c r="AL7" s="1231"/>
      <c r="AM7" s="1231"/>
      <c r="AN7" s="1231"/>
      <c r="AO7" s="1231"/>
      <c r="AP7" s="1231"/>
      <c r="AQ7" s="1231"/>
      <c r="AR7" s="1231"/>
      <c r="AS7" s="1231"/>
      <c r="AT7" s="1231"/>
      <c r="AU7" s="1231"/>
      <c r="AV7" s="1231"/>
      <c r="AW7" s="1231"/>
      <c r="AX7" s="1231"/>
      <c r="AY7" s="1231"/>
      <c r="AZ7" s="1231"/>
      <c r="BA7" s="1231"/>
      <c r="BB7" s="1231"/>
      <c r="BC7" s="1231"/>
      <c r="BD7" s="1231"/>
      <c r="BE7" s="1231"/>
      <c r="BF7" s="1231"/>
      <c r="BG7" s="1231"/>
      <c r="BH7" s="1231"/>
      <c r="BI7" s="1231"/>
      <c r="BJ7" s="1231"/>
      <c r="BK7" s="1231"/>
      <c r="BL7" s="1231"/>
      <c r="BM7" s="1231"/>
    </row>
    <row r="8" spans="1:66">
      <c r="B8" s="1231"/>
      <c r="C8" s="1231"/>
      <c r="D8" s="1231"/>
      <c r="E8" s="1231"/>
      <c r="F8" s="1231"/>
      <c r="G8" s="1231"/>
      <c r="H8" s="1231"/>
      <c r="I8" s="1231"/>
      <c r="J8" s="1231"/>
      <c r="K8" s="1231"/>
      <c r="L8" s="1231"/>
      <c r="M8" s="1231"/>
      <c r="N8" s="1231"/>
      <c r="O8" s="1231"/>
      <c r="P8" s="1231"/>
      <c r="Q8" s="1231"/>
      <c r="R8" s="1231"/>
      <c r="S8" s="1231"/>
      <c r="T8" s="1231"/>
      <c r="U8" s="1231"/>
      <c r="V8" s="1231"/>
      <c r="W8" s="1231"/>
      <c r="X8" s="1231"/>
      <c r="Y8" s="1231"/>
      <c r="Z8" s="1231"/>
      <c r="AA8" s="1231"/>
      <c r="AB8" s="1231"/>
      <c r="AC8" s="1231"/>
      <c r="AD8" s="1231"/>
      <c r="AE8" s="1231"/>
      <c r="AF8" s="1231"/>
      <c r="AG8" s="1231"/>
      <c r="AH8" s="1231"/>
      <c r="AI8" s="1231"/>
      <c r="AJ8" s="1231"/>
      <c r="AK8" s="1231"/>
      <c r="AL8" s="1231"/>
      <c r="AM8" s="1231"/>
      <c r="AN8" s="1231"/>
      <c r="AO8" s="1231"/>
      <c r="AP8" s="1231"/>
      <c r="AQ8" s="1231"/>
      <c r="AR8" s="1231"/>
      <c r="AS8" s="1231"/>
      <c r="AT8" s="1231"/>
      <c r="AU8" s="1231"/>
      <c r="AV8" s="1231"/>
      <c r="AW8" s="1231"/>
      <c r="AX8" s="1231"/>
      <c r="AY8" s="1231"/>
      <c r="AZ8" s="1231"/>
      <c r="BA8" s="1231"/>
      <c r="BB8" s="1231"/>
      <c r="BC8" s="1231"/>
      <c r="BD8" s="1231"/>
      <c r="BE8" s="1231"/>
      <c r="BF8" s="1231"/>
      <c r="BG8" s="1231"/>
      <c r="BH8" s="1231"/>
      <c r="BI8" s="1231"/>
      <c r="BJ8" s="1231"/>
      <c r="BK8" s="1231"/>
      <c r="BL8" s="1231"/>
      <c r="BM8" s="1231"/>
    </row>
    <row r="9" spans="1:66">
      <c r="B9" s="1231"/>
      <c r="C9" s="1231"/>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row>
    <row r="10" spans="1:66">
      <c r="B10" s="1231"/>
      <c r="C10" s="1231"/>
      <c r="D10" s="1231"/>
      <c r="E10" s="1231"/>
      <c r="F10" s="1231"/>
      <c r="G10" s="1231"/>
      <c r="H10" s="1231"/>
      <c r="I10" s="1231"/>
      <c r="J10" s="1231"/>
      <c r="K10" s="1231"/>
      <c r="L10" s="1231"/>
      <c r="M10" s="1231"/>
      <c r="N10" s="1231"/>
      <c r="O10" s="1231"/>
      <c r="P10" s="1231"/>
      <c r="Q10" s="1231"/>
      <c r="R10" s="1231"/>
      <c r="S10" s="1231"/>
      <c r="T10" s="1231"/>
      <c r="U10" s="1231"/>
      <c r="V10" s="1231"/>
      <c r="W10" s="1231"/>
      <c r="X10" s="1231"/>
      <c r="Y10" s="1231"/>
      <c r="Z10" s="1231"/>
      <c r="AA10" s="1231"/>
      <c r="AB10" s="1231"/>
      <c r="AC10" s="1231"/>
      <c r="AD10" s="1231"/>
      <c r="AE10" s="1231"/>
      <c r="AF10" s="1231"/>
      <c r="AG10" s="1231"/>
      <c r="AH10" s="1231"/>
      <c r="AI10" s="1231"/>
      <c r="AJ10" s="1231"/>
      <c r="AK10" s="1231"/>
      <c r="AL10" s="1231"/>
      <c r="AM10" s="1231"/>
      <c r="AN10" s="1231"/>
      <c r="AO10" s="1231"/>
      <c r="AP10" s="1231"/>
      <c r="AQ10" s="1231"/>
      <c r="AR10" s="1231"/>
      <c r="AS10" s="1231"/>
      <c r="AT10" s="1231"/>
      <c r="AU10" s="1231"/>
      <c r="AV10" s="1231"/>
      <c r="AW10" s="1231"/>
      <c r="AX10" s="1231"/>
      <c r="AY10" s="1231"/>
      <c r="AZ10" s="1231"/>
      <c r="BA10" s="1231"/>
      <c r="BB10" s="1231"/>
      <c r="BC10" s="1231"/>
      <c r="BD10" s="1231"/>
      <c r="BE10" s="1231"/>
      <c r="BF10" s="1231"/>
      <c r="BG10" s="1231"/>
      <c r="BH10" s="1231"/>
      <c r="BI10" s="1231"/>
      <c r="BJ10" s="1231"/>
      <c r="BK10" s="1231"/>
      <c r="BL10" s="1231"/>
      <c r="BM10" s="1231"/>
    </row>
    <row r="11" spans="1:66">
      <c r="B11" s="1231"/>
      <c r="C11" s="1231"/>
      <c r="D11" s="1231"/>
      <c r="E11" s="1231"/>
      <c r="F11" s="1231"/>
      <c r="G11" s="1231"/>
      <c r="H11" s="1231"/>
      <c r="I11" s="1231"/>
      <c r="J11" s="1231"/>
      <c r="K11" s="1231"/>
      <c r="L11" s="1231"/>
      <c r="M11" s="1231"/>
      <c r="N11" s="1231"/>
      <c r="O11" s="1231"/>
      <c r="P11" s="1231"/>
      <c r="Q11" s="1231"/>
      <c r="R11" s="1231"/>
      <c r="S11" s="1231"/>
      <c r="T11" s="1231"/>
      <c r="U11" s="1231"/>
      <c r="V11" s="1231"/>
      <c r="W11" s="1231"/>
      <c r="X11" s="1231"/>
      <c r="Y11" s="1231"/>
      <c r="Z11" s="1231"/>
      <c r="AA11" s="1231"/>
      <c r="AB11" s="1231"/>
      <c r="AC11" s="1231"/>
      <c r="AD11" s="1231"/>
      <c r="AE11" s="1231"/>
      <c r="AF11" s="1231"/>
      <c r="AG11" s="1231"/>
      <c r="AH11" s="1231"/>
      <c r="AI11" s="1231"/>
      <c r="AJ11" s="1231"/>
      <c r="AK11" s="1231"/>
      <c r="AL11" s="1231"/>
      <c r="AM11" s="1231"/>
      <c r="AN11" s="1231"/>
      <c r="AO11" s="1231"/>
      <c r="AP11" s="1231"/>
      <c r="AQ11" s="1231"/>
      <c r="AR11" s="1231"/>
      <c r="AS11" s="1231"/>
      <c r="AT11" s="1231"/>
      <c r="AU11" s="1231"/>
      <c r="AV11" s="1231"/>
      <c r="AW11" s="1231"/>
      <c r="AX11" s="1231"/>
      <c r="AY11" s="1231"/>
      <c r="AZ11" s="1231"/>
      <c r="BA11" s="1231"/>
      <c r="BB11" s="1231"/>
      <c r="BC11" s="1231"/>
      <c r="BD11" s="1231"/>
      <c r="BE11" s="1231"/>
      <c r="BF11" s="1231"/>
      <c r="BG11" s="1231"/>
      <c r="BH11" s="1231"/>
      <c r="BI11" s="1231"/>
      <c r="BJ11" s="1231"/>
      <c r="BK11" s="1231"/>
      <c r="BL11" s="1231"/>
      <c r="BM11" s="1231"/>
    </row>
    <row r="12" spans="1:66">
      <c r="B12" s="1231"/>
      <c r="C12" s="1231"/>
      <c r="D12" s="1231"/>
      <c r="E12" s="1231"/>
      <c r="F12" s="1231"/>
      <c r="G12" s="1231"/>
      <c r="H12" s="1231"/>
      <c r="I12" s="1231"/>
      <c r="J12" s="1231"/>
      <c r="K12" s="1231"/>
      <c r="L12" s="1231"/>
      <c r="M12" s="1231"/>
      <c r="N12" s="1231"/>
      <c r="O12" s="1231"/>
      <c r="P12" s="1231"/>
      <c r="Q12" s="1231"/>
      <c r="R12" s="1231"/>
      <c r="S12" s="1231"/>
      <c r="T12" s="1231"/>
      <c r="U12" s="1231"/>
      <c r="V12" s="1231"/>
      <c r="W12" s="1231"/>
      <c r="X12" s="1231"/>
      <c r="Y12" s="1231"/>
      <c r="Z12" s="1231"/>
      <c r="AA12" s="1231"/>
      <c r="AB12" s="1231"/>
      <c r="AC12" s="1231"/>
      <c r="AD12" s="1231"/>
      <c r="AE12" s="1231"/>
      <c r="AF12" s="1231"/>
      <c r="AG12" s="1231"/>
      <c r="AH12" s="1231"/>
      <c r="AI12" s="1231"/>
      <c r="AJ12" s="1231"/>
      <c r="AK12" s="1231"/>
      <c r="AL12" s="1231"/>
      <c r="AM12" s="1231"/>
      <c r="AN12" s="1231"/>
      <c r="AO12" s="1231"/>
      <c r="AP12" s="1231"/>
      <c r="AQ12" s="1231"/>
      <c r="AR12" s="1231"/>
      <c r="AS12" s="1231"/>
      <c r="AT12" s="1231"/>
      <c r="AU12" s="1231"/>
      <c r="AV12" s="1231"/>
      <c r="AW12" s="1231"/>
      <c r="AX12" s="1231"/>
      <c r="AY12" s="1231"/>
      <c r="AZ12" s="1231"/>
      <c r="BA12" s="1231"/>
      <c r="BB12" s="1231"/>
      <c r="BC12" s="1231"/>
      <c r="BD12" s="1231"/>
      <c r="BE12" s="1231"/>
      <c r="BF12" s="1231"/>
      <c r="BG12" s="1231"/>
      <c r="BH12" s="1231"/>
      <c r="BI12" s="1231"/>
      <c r="BJ12" s="1231"/>
      <c r="BK12" s="1231"/>
      <c r="BL12" s="1231"/>
      <c r="BM12" s="1231"/>
    </row>
    <row r="13" spans="1:66">
      <c r="B13" s="1231"/>
      <c r="C13" s="1231"/>
      <c r="D13" s="1231"/>
      <c r="E13" s="1231"/>
      <c r="F13" s="1231"/>
      <c r="G13" s="1231"/>
      <c r="H13" s="1231"/>
      <c r="I13" s="1231"/>
      <c r="J13" s="1231"/>
      <c r="K13" s="1231"/>
      <c r="L13" s="1231"/>
      <c r="M13" s="1231"/>
      <c r="N13" s="1231"/>
      <c r="O13" s="1231"/>
      <c r="P13" s="1231"/>
      <c r="Q13" s="1231"/>
      <c r="R13" s="1231"/>
      <c r="S13" s="1231"/>
      <c r="T13" s="1231"/>
      <c r="U13" s="1231"/>
      <c r="V13" s="1231"/>
      <c r="W13" s="1231"/>
      <c r="X13" s="1231"/>
      <c r="Y13" s="1231"/>
      <c r="Z13" s="1231"/>
      <c r="AA13" s="1231"/>
      <c r="AB13" s="1231"/>
      <c r="AC13" s="1231"/>
      <c r="AD13" s="1231"/>
      <c r="AE13" s="1231"/>
      <c r="AF13" s="1231"/>
      <c r="AG13" s="1231"/>
      <c r="AH13" s="1231"/>
      <c r="AI13" s="1231"/>
      <c r="AJ13" s="1231"/>
      <c r="AK13" s="1231"/>
      <c r="AL13" s="1231"/>
      <c r="AM13" s="1231"/>
      <c r="AN13" s="1231"/>
      <c r="AO13" s="1231"/>
      <c r="AP13" s="1231"/>
      <c r="AQ13" s="1231"/>
      <c r="AR13" s="1231"/>
      <c r="AS13" s="1231"/>
      <c r="AT13" s="1231"/>
      <c r="AU13" s="1231"/>
      <c r="AV13" s="1231"/>
      <c r="AW13" s="1231"/>
      <c r="AX13" s="1231"/>
      <c r="AY13" s="1231"/>
      <c r="AZ13" s="1231"/>
      <c r="BA13" s="1231"/>
      <c r="BB13" s="1231"/>
      <c r="BC13" s="1231"/>
      <c r="BD13" s="1231"/>
      <c r="BE13" s="1231"/>
      <c r="BF13" s="1231"/>
      <c r="BG13" s="1231"/>
      <c r="BH13" s="1231"/>
      <c r="BI13" s="1231"/>
      <c r="BJ13" s="1231"/>
      <c r="BK13" s="1231"/>
      <c r="BL13" s="1231"/>
      <c r="BM13" s="1231"/>
    </row>
    <row r="14" spans="1:66">
      <c r="B14" s="1231"/>
      <c r="C14" s="1231"/>
      <c r="D14" s="1231"/>
      <c r="E14" s="1231"/>
      <c r="F14" s="1231"/>
      <c r="G14" s="1231"/>
      <c r="H14" s="1231"/>
      <c r="I14" s="1231"/>
      <c r="J14" s="1231"/>
      <c r="K14" s="1231"/>
      <c r="L14" s="1231"/>
      <c r="M14" s="1231"/>
      <c r="N14" s="1231"/>
      <c r="O14" s="1231"/>
      <c r="P14" s="1231"/>
      <c r="Q14" s="1231"/>
      <c r="R14" s="1231"/>
      <c r="S14" s="1231"/>
      <c r="T14" s="1231"/>
      <c r="U14" s="1231"/>
      <c r="V14" s="1231"/>
      <c r="W14" s="1231"/>
      <c r="X14" s="1231"/>
      <c r="Y14" s="1231"/>
      <c r="Z14" s="1231"/>
      <c r="AA14" s="1231"/>
      <c r="AB14" s="1231"/>
      <c r="AC14" s="1231"/>
      <c r="AD14" s="1231"/>
      <c r="AE14" s="1231"/>
      <c r="AF14" s="1231"/>
      <c r="AG14" s="1231"/>
      <c r="AH14" s="1231"/>
      <c r="AI14" s="1231"/>
      <c r="AJ14" s="1231"/>
      <c r="AK14" s="1231"/>
      <c r="AL14" s="1231"/>
      <c r="AM14" s="1231"/>
      <c r="AN14" s="1231"/>
      <c r="AO14" s="1231"/>
      <c r="AP14" s="1231"/>
      <c r="AQ14" s="1231"/>
      <c r="AR14" s="1231"/>
      <c r="AS14" s="1231"/>
      <c r="AT14" s="1231"/>
      <c r="AU14" s="1231"/>
      <c r="AV14" s="1231"/>
      <c r="AW14" s="1231"/>
      <c r="AX14" s="1231"/>
      <c r="AY14" s="1231"/>
      <c r="AZ14" s="1231"/>
      <c r="BA14" s="1231"/>
      <c r="BB14" s="1231"/>
      <c r="BC14" s="1231"/>
      <c r="BD14" s="1231"/>
      <c r="BE14" s="1231"/>
      <c r="BF14" s="1231"/>
      <c r="BG14" s="1231"/>
      <c r="BH14" s="1231"/>
      <c r="BI14" s="1231"/>
      <c r="BJ14" s="1231"/>
      <c r="BK14" s="1231"/>
      <c r="BL14" s="1231"/>
      <c r="BM14" s="1231"/>
    </row>
    <row r="15" spans="1:66">
      <c r="B15" s="1231"/>
      <c r="C15" s="1231"/>
      <c r="D15" s="1231"/>
      <c r="E15" s="1231"/>
      <c r="F15" s="1231"/>
      <c r="G15" s="1231"/>
      <c r="H15" s="1231"/>
      <c r="I15" s="1231"/>
      <c r="J15" s="1231"/>
      <c r="K15" s="1231"/>
      <c r="L15" s="1231"/>
      <c r="M15" s="1231"/>
      <c r="N15" s="1231"/>
      <c r="O15" s="1231"/>
      <c r="P15" s="1231"/>
      <c r="Q15" s="1231"/>
      <c r="R15" s="1231"/>
      <c r="S15" s="1231"/>
      <c r="T15" s="1231"/>
      <c r="U15" s="1231"/>
      <c r="V15" s="1231"/>
      <c r="W15" s="1231"/>
      <c r="X15" s="1231"/>
      <c r="Y15" s="1231"/>
      <c r="Z15" s="1231"/>
      <c r="AA15" s="1231"/>
      <c r="AB15" s="1231"/>
      <c r="AC15" s="1231"/>
      <c r="AD15" s="1231"/>
      <c r="AE15" s="1231"/>
      <c r="AF15" s="1231"/>
      <c r="AG15" s="1231"/>
      <c r="AH15" s="1231"/>
      <c r="AI15" s="1231"/>
      <c r="AJ15" s="1231"/>
      <c r="AK15" s="1231"/>
      <c r="AL15" s="1231"/>
      <c r="AM15" s="1231"/>
      <c r="AN15" s="1231"/>
      <c r="AO15" s="1231"/>
      <c r="AP15" s="1231"/>
      <c r="AQ15" s="1231"/>
      <c r="AR15" s="1231"/>
      <c r="AS15" s="1231"/>
      <c r="AT15" s="1231"/>
      <c r="AU15" s="1231"/>
      <c r="AV15" s="1231"/>
      <c r="AW15" s="1231"/>
      <c r="AX15" s="1231"/>
      <c r="AY15" s="1231"/>
      <c r="AZ15" s="1231"/>
      <c r="BA15" s="1231"/>
      <c r="BB15" s="1231"/>
      <c r="BC15" s="1231"/>
      <c r="BD15" s="1231"/>
      <c r="BE15" s="1231"/>
      <c r="BF15" s="1231"/>
      <c r="BG15" s="1231"/>
      <c r="BH15" s="1231"/>
      <c r="BI15" s="1231"/>
      <c r="BJ15" s="1231"/>
      <c r="BK15" s="1231"/>
      <c r="BL15" s="1231"/>
      <c r="BM15" s="1231"/>
    </row>
    <row r="16" spans="1:66">
      <c r="B16" s="1024" t="s">
        <v>502</v>
      </c>
      <c r="C16" s="1024"/>
      <c r="D16" s="1024"/>
      <c r="E16" s="1024"/>
      <c r="F16" s="1024"/>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c r="AP16" s="1024"/>
      <c r="AQ16" s="1024"/>
      <c r="AR16" s="1024"/>
      <c r="AS16" s="1024"/>
      <c r="AT16" s="1024"/>
      <c r="AU16" s="1024"/>
      <c r="AV16" s="1024"/>
      <c r="AW16" s="1024"/>
      <c r="AX16" s="1024"/>
      <c r="AY16" s="1024"/>
      <c r="AZ16" s="1024"/>
      <c r="BA16" s="1024"/>
      <c r="BB16" s="1024"/>
      <c r="BC16" s="1024"/>
      <c r="BD16" s="1024"/>
      <c r="BE16" s="1024"/>
      <c r="BF16" s="1024"/>
      <c r="BG16" s="1024"/>
      <c r="BH16" s="1024"/>
      <c r="BI16" s="1024"/>
      <c r="BJ16" s="1024"/>
      <c r="BK16" s="1024"/>
      <c r="BL16" s="1024"/>
      <c r="BM16" s="1024"/>
    </row>
    <row r="17" spans="2:65">
      <c r="B17" s="1030" t="s">
        <v>503</v>
      </c>
      <c r="C17" s="1030"/>
      <c r="D17" s="1030"/>
      <c r="E17" s="1030"/>
      <c r="F17" s="1030"/>
      <c r="G17" s="1030"/>
      <c r="H17" s="1030"/>
      <c r="I17" s="1233"/>
      <c r="J17" s="1233"/>
      <c r="K17" s="1233"/>
      <c r="L17" s="1233"/>
      <c r="M17" s="1233"/>
      <c r="N17" s="1233"/>
      <c r="O17" s="1233"/>
      <c r="P17" s="1233"/>
      <c r="Q17" s="1233"/>
      <c r="R17" s="1233"/>
      <c r="S17" s="1233"/>
      <c r="T17" s="1233"/>
      <c r="U17" s="1233"/>
      <c r="V17" s="1233"/>
      <c r="W17" s="1233"/>
      <c r="X17" s="1233"/>
      <c r="Y17" s="1233"/>
      <c r="Z17" s="1233"/>
      <c r="AA17" s="1233"/>
      <c r="AB17" s="1233"/>
      <c r="AC17" s="1233"/>
      <c r="AD17" s="1233"/>
      <c r="AE17" s="1233"/>
      <c r="AF17" s="1233"/>
      <c r="AG17" s="1234"/>
      <c r="AH17" s="1235" t="s">
        <v>504</v>
      </c>
      <c r="AI17" s="1235"/>
      <c r="AJ17" s="1235"/>
      <c r="AK17" s="1235"/>
      <c r="AL17" s="1235"/>
      <c r="AM17" s="1235"/>
      <c r="AN17" s="1235"/>
      <c r="AO17" s="1235"/>
      <c r="AP17" s="1235"/>
      <c r="AQ17" s="1235"/>
      <c r="AR17" s="1235"/>
      <c r="AS17" s="1235"/>
      <c r="AT17" s="1235"/>
      <c r="AU17" s="1235"/>
      <c r="AV17" s="1235"/>
      <c r="AW17" s="1235"/>
      <c r="AX17" s="1235"/>
      <c r="AY17" s="1235"/>
      <c r="AZ17" s="1235"/>
      <c r="BA17" s="1235"/>
      <c r="BB17" s="1235"/>
      <c r="BC17" s="1235"/>
      <c r="BD17" s="1235"/>
      <c r="BE17" s="1235"/>
      <c r="BF17" s="1235"/>
      <c r="BG17" s="1235"/>
      <c r="BH17" s="1235"/>
      <c r="BI17" s="1235"/>
      <c r="BJ17" s="1235"/>
      <c r="BK17" s="1235"/>
      <c r="BL17" s="1235"/>
      <c r="BM17" s="1235"/>
    </row>
    <row r="18" spans="2:65">
      <c r="B18" s="1030" t="s">
        <v>505</v>
      </c>
      <c r="C18" s="1030"/>
      <c r="D18" s="1030"/>
      <c r="E18" s="1030"/>
      <c r="F18" s="1030"/>
      <c r="G18" s="1030"/>
      <c r="H18" s="1030"/>
      <c r="I18" s="1233"/>
      <c r="J18" s="1233"/>
      <c r="K18" s="1233"/>
      <c r="L18" s="1233"/>
      <c r="M18" s="1233"/>
      <c r="N18" s="1233"/>
      <c r="O18" s="1233"/>
      <c r="P18" s="1233"/>
      <c r="Q18" s="1233"/>
      <c r="R18" s="1233"/>
      <c r="S18" s="1233"/>
      <c r="T18" s="1233"/>
      <c r="U18" s="1233"/>
      <c r="V18" s="1233"/>
      <c r="W18" s="1233"/>
      <c r="X18" s="1233"/>
      <c r="Y18" s="1233"/>
      <c r="Z18" s="1233"/>
      <c r="AA18" s="1233"/>
      <c r="AB18" s="1233"/>
      <c r="AC18" s="1233"/>
      <c r="AD18" s="1233"/>
      <c r="AE18" s="1233"/>
      <c r="AF18" s="1233"/>
      <c r="AG18" s="1234"/>
      <c r="AH18" s="1235"/>
      <c r="AI18" s="1235"/>
      <c r="AJ18" s="1235"/>
      <c r="AK18" s="1235"/>
      <c r="AL18" s="1235"/>
      <c r="AM18" s="1235"/>
      <c r="AN18" s="1235"/>
      <c r="AO18" s="1235"/>
      <c r="AP18" s="1235"/>
      <c r="AQ18" s="1235"/>
      <c r="AR18" s="1235"/>
      <c r="AS18" s="1235"/>
      <c r="AT18" s="1235"/>
      <c r="AU18" s="1235"/>
      <c r="AV18" s="1235"/>
      <c r="AW18" s="1235"/>
      <c r="AX18" s="1235"/>
      <c r="AY18" s="1235"/>
      <c r="AZ18" s="1235"/>
      <c r="BA18" s="1235"/>
      <c r="BB18" s="1235"/>
      <c r="BC18" s="1235"/>
      <c r="BD18" s="1235"/>
      <c r="BE18" s="1235"/>
      <c r="BF18" s="1235"/>
      <c r="BG18" s="1235"/>
      <c r="BH18" s="1235"/>
      <c r="BI18" s="1235"/>
      <c r="BJ18" s="1235"/>
      <c r="BK18" s="1235"/>
      <c r="BL18" s="1235"/>
      <c r="BM18" s="1235"/>
    </row>
    <row r="19" spans="2:65">
      <c r="B19" s="1024" t="s">
        <v>506</v>
      </c>
      <c r="C19" s="1024"/>
      <c r="D19" s="1024"/>
      <c r="E19" s="1024"/>
      <c r="F19" s="1024"/>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235"/>
      <c r="AI19" s="1235"/>
      <c r="AJ19" s="1235"/>
      <c r="AK19" s="1235"/>
      <c r="AL19" s="1235"/>
      <c r="AM19" s="1235"/>
      <c r="AN19" s="1235"/>
      <c r="AO19" s="1235"/>
      <c r="AP19" s="1235"/>
      <c r="AQ19" s="1235"/>
      <c r="AR19" s="1235"/>
      <c r="AS19" s="1235"/>
      <c r="AT19" s="1235"/>
      <c r="AU19" s="1235"/>
      <c r="AV19" s="1235"/>
      <c r="AW19" s="1235"/>
      <c r="AX19" s="1235"/>
      <c r="AY19" s="1235"/>
      <c r="AZ19" s="1235"/>
      <c r="BA19" s="1235"/>
      <c r="BB19" s="1235"/>
      <c r="BC19" s="1235"/>
      <c r="BD19" s="1235"/>
      <c r="BE19" s="1235"/>
      <c r="BF19" s="1235"/>
      <c r="BG19" s="1235"/>
      <c r="BH19" s="1235"/>
      <c r="BI19" s="1235"/>
      <c r="BJ19" s="1235"/>
      <c r="BK19" s="1235"/>
      <c r="BL19" s="1235"/>
      <c r="BM19" s="1235"/>
    </row>
    <row r="20" spans="2:65" ht="20.100000000000001" customHeight="1">
      <c r="B20" s="1024" t="s">
        <v>507</v>
      </c>
      <c r="C20" s="1024"/>
      <c r="D20" s="1024"/>
      <c r="E20" s="1024"/>
      <c r="F20" s="1024"/>
      <c r="G20" s="1024"/>
      <c r="H20" s="1024"/>
      <c r="I20" s="1027"/>
      <c r="J20" s="1027"/>
      <c r="K20" s="1027"/>
      <c r="L20" s="1027"/>
      <c r="M20" s="1027"/>
      <c r="N20" s="1027"/>
      <c r="O20" s="1027"/>
      <c r="P20" s="1027"/>
      <c r="Q20" s="1027"/>
      <c r="R20" s="1027"/>
      <c r="S20" s="1024" t="s">
        <v>508</v>
      </c>
      <c r="T20" s="1024"/>
      <c r="U20" s="1024"/>
      <c r="V20" s="1240"/>
      <c r="W20" s="1240"/>
      <c r="X20" s="1240"/>
      <c r="Y20" s="1240"/>
      <c r="Z20" s="1240"/>
      <c r="AA20" s="1240"/>
      <c r="AB20" s="1240"/>
      <c r="AC20" s="1240"/>
      <c r="AD20" s="1240"/>
      <c r="AE20" s="1240"/>
      <c r="AF20" s="1240"/>
      <c r="AG20" s="1240"/>
      <c r="AH20" s="1236"/>
      <c r="AI20" s="1235"/>
      <c r="AJ20" s="1235"/>
      <c r="AK20" s="1235"/>
      <c r="AL20" s="1235"/>
      <c r="AM20" s="1235"/>
      <c r="AN20" s="1235"/>
      <c r="AO20" s="1235"/>
      <c r="AP20" s="1235"/>
      <c r="AQ20" s="1235"/>
      <c r="AR20" s="1235"/>
      <c r="AS20" s="1235"/>
      <c r="AT20" s="1235"/>
      <c r="AU20" s="1235"/>
      <c r="AV20" s="1235"/>
      <c r="AW20" s="1235"/>
      <c r="AX20" s="1235"/>
      <c r="AY20" s="1235"/>
      <c r="AZ20" s="1235"/>
      <c r="BA20" s="1235"/>
      <c r="BB20" s="1235"/>
      <c r="BC20" s="1235"/>
      <c r="BD20" s="1235"/>
      <c r="BE20" s="1235"/>
      <c r="BF20" s="1235"/>
      <c r="BG20" s="1235"/>
      <c r="BH20" s="1235"/>
      <c r="BI20" s="1235"/>
      <c r="BJ20" s="1235"/>
      <c r="BK20" s="1235"/>
      <c r="BL20" s="1235"/>
      <c r="BM20" s="1235"/>
    </row>
    <row r="21" spans="2:65" ht="20.100000000000001" customHeight="1">
      <c r="B21" s="1024" t="s">
        <v>509</v>
      </c>
      <c r="C21" s="1024"/>
      <c r="D21" s="1024"/>
      <c r="E21" s="1024"/>
      <c r="F21" s="1024"/>
      <c r="G21" s="1024"/>
      <c r="H21" s="1024"/>
      <c r="I21" s="1027"/>
      <c r="J21" s="1027"/>
      <c r="K21" s="1027"/>
      <c r="L21" s="1027"/>
      <c r="M21" s="1027"/>
      <c r="N21" s="1027"/>
      <c r="O21" s="1027"/>
      <c r="P21" s="1027"/>
      <c r="Q21" s="1027"/>
      <c r="R21" s="1027"/>
      <c r="S21" s="1024" t="s">
        <v>510</v>
      </c>
      <c r="T21" s="1024"/>
      <c r="U21" s="1024"/>
      <c r="V21" s="1027"/>
      <c r="W21" s="1027"/>
      <c r="X21" s="1027"/>
      <c r="Y21" s="1027"/>
      <c r="Z21" s="1027"/>
      <c r="AA21" s="1027"/>
      <c r="AB21" s="1027"/>
      <c r="AC21" s="1027"/>
      <c r="AD21" s="1027"/>
      <c r="AE21" s="1027"/>
      <c r="AF21" s="1027"/>
      <c r="AG21" s="1027"/>
      <c r="AH21" s="1236"/>
      <c r="AI21" s="1235"/>
      <c r="AJ21" s="1235"/>
      <c r="AK21" s="1235"/>
      <c r="AL21" s="1235"/>
      <c r="AM21" s="1235"/>
      <c r="AN21" s="1235"/>
      <c r="AO21" s="1235"/>
      <c r="AP21" s="1235"/>
      <c r="AQ21" s="1235"/>
      <c r="AR21" s="1235"/>
      <c r="AS21" s="1235"/>
      <c r="AT21" s="1235"/>
      <c r="AU21" s="1235"/>
      <c r="AV21" s="1235"/>
      <c r="AW21" s="1235"/>
      <c r="AX21" s="1235"/>
      <c r="AY21" s="1235"/>
      <c r="AZ21" s="1235"/>
      <c r="BA21" s="1235"/>
      <c r="BB21" s="1235"/>
      <c r="BC21" s="1235"/>
      <c r="BD21" s="1235"/>
      <c r="BE21" s="1235"/>
      <c r="BF21" s="1235"/>
      <c r="BG21" s="1235"/>
      <c r="BH21" s="1235"/>
      <c r="BI21" s="1235"/>
      <c r="BJ21" s="1235"/>
      <c r="BK21" s="1235"/>
      <c r="BL21" s="1235"/>
      <c r="BM21" s="1235"/>
    </row>
    <row r="22" spans="2:65">
      <c r="B22" s="1237" t="s">
        <v>511</v>
      </c>
      <c r="C22" s="1237"/>
      <c r="D22" s="1237"/>
      <c r="E22" s="1237"/>
      <c r="F22" s="1237"/>
      <c r="G22" s="1237"/>
      <c r="H22" s="1237"/>
      <c r="I22" s="1237"/>
      <c r="J22" s="1237"/>
      <c r="K22" s="1237"/>
      <c r="L22" s="1237"/>
      <c r="M22" s="1237"/>
      <c r="N22" s="1237"/>
      <c r="O22" s="1237"/>
      <c r="P22" s="1237"/>
      <c r="Q22" s="1237"/>
      <c r="R22" s="1237"/>
      <c r="S22" s="1237"/>
      <c r="T22" s="1237"/>
      <c r="U22" s="1237"/>
      <c r="V22" s="1237"/>
      <c r="W22" s="1237"/>
      <c r="X22" s="1237"/>
      <c r="Y22" s="1237"/>
      <c r="Z22" s="1237"/>
      <c r="AA22" s="1237"/>
      <c r="AB22" s="1237"/>
      <c r="AC22" s="1237"/>
      <c r="AD22" s="1237"/>
      <c r="AE22" s="1237"/>
      <c r="AF22" s="1237"/>
      <c r="AG22" s="1238"/>
      <c r="AH22" s="1235"/>
      <c r="AI22" s="1235"/>
      <c r="AJ22" s="1235"/>
      <c r="AK22" s="1235"/>
      <c r="AL22" s="1235"/>
      <c r="AM22" s="1235"/>
      <c r="AN22" s="1235"/>
      <c r="AO22" s="1235"/>
      <c r="AP22" s="1235"/>
      <c r="AQ22" s="1235"/>
      <c r="AR22" s="1235"/>
      <c r="AS22" s="1235"/>
      <c r="AT22" s="1235"/>
      <c r="AU22" s="1235"/>
      <c r="AV22" s="1235"/>
      <c r="AW22" s="1235"/>
      <c r="AX22" s="1235"/>
      <c r="AY22" s="1235"/>
      <c r="AZ22" s="1235"/>
      <c r="BA22" s="1235"/>
      <c r="BB22" s="1235"/>
      <c r="BC22" s="1235"/>
      <c r="BD22" s="1235"/>
      <c r="BE22" s="1235"/>
      <c r="BF22" s="1235"/>
      <c r="BG22" s="1235"/>
      <c r="BH22" s="1235"/>
      <c r="BI22" s="1235"/>
      <c r="BJ22" s="1235"/>
      <c r="BK22" s="1235"/>
      <c r="BL22" s="1235"/>
      <c r="BM22" s="1235"/>
    </row>
    <row r="23" spans="2:65" ht="20.100000000000001" customHeight="1">
      <c r="B23" s="1239" t="s">
        <v>507</v>
      </c>
      <c r="C23" s="1239"/>
      <c r="D23" s="1239"/>
      <c r="E23" s="1239"/>
      <c r="F23" s="1239"/>
      <c r="G23" s="1239"/>
      <c r="H23" s="1239"/>
      <c r="I23" s="1029"/>
      <c r="J23" s="1029"/>
      <c r="K23" s="1029"/>
      <c r="L23" s="1029"/>
      <c r="M23" s="1029"/>
      <c r="N23" s="1029"/>
      <c r="O23" s="1029"/>
      <c r="P23" s="1029"/>
      <c r="Q23" s="1029"/>
      <c r="R23" s="1029"/>
      <c r="S23" s="1239" t="s">
        <v>508</v>
      </c>
      <c r="T23" s="1239"/>
      <c r="U23" s="1239"/>
      <c r="V23" s="1240"/>
      <c r="W23" s="1240"/>
      <c r="X23" s="1240"/>
      <c r="Y23" s="1240"/>
      <c r="Z23" s="1240"/>
      <c r="AA23" s="1240"/>
      <c r="AB23" s="1240"/>
      <c r="AC23" s="1240"/>
      <c r="AD23" s="1240"/>
      <c r="AE23" s="1240"/>
      <c r="AF23" s="1240"/>
      <c r="AG23" s="1240"/>
      <c r="AH23" s="1235"/>
      <c r="AI23" s="1235"/>
      <c r="AJ23" s="1235"/>
      <c r="AK23" s="1235"/>
      <c r="AL23" s="1235"/>
      <c r="AM23" s="1235"/>
      <c r="AN23" s="1235"/>
      <c r="AO23" s="1235"/>
      <c r="AP23" s="1235"/>
      <c r="AQ23" s="1235"/>
      <c r="AR23" s="1235"/>
      <c r="AS23" s="1235"/>
      <c r="AT23" s="1235"/>
      <c r="AU23" s="1235"/>
      <c r="AV23" s="1235"/>
      <c r="AW23" s="1235"/>
      <c r="AX23" s="1235"/>
      <c r="AY23" s="1235"/>
      <c r="AZ23" s="1235"/>
      <c r="BA23" s="1235"/>
      <c r="BB23" s="1235"/>
      <c r="BC23" s="1235"/>
      <c r="BD23" s="1235"/>
      <c r="BE23" s="1235"/>
      <c r="BF23" s="1235"/>
      <c r="BG23" s="1235"/>
      <c r="BH23" s="1235"/>
      <c r="BI23" s="1235"/>
      <c r="BJ23" s="1235"/>
      <c r="BK23" s="1235"/>
      <c r="BL23" s="1235"/>
      <c r="BM23" s="1235"/>
    </row>
    <row r="24" spans="2:65" ht="20.100000000000001" customHeight="1">
      <c r="B24" s="1239" t="s">
        <v>509</v>
      </c>
      <c r="C24" s="1239"/>
      <c r="D24" s="1239"/>
      <c r="E24" s="1239"/>
      <c r="F24" s="1239"/>
      <c r="G24" s="1239"/>
      <c r="H24" s="1239"/>
      <c r="I24" s="1029"/>
      <c r="J24" s="1029"/>
      <c r="K24" s="1029"/>
      <c r="L24" s="1029"/>
      <c r="M24" s="1029"/>
      <c r="N24" s="1029"/>
      <c r="O24" s="1029"/>
      <c r="P24" s="1029"/>
      <c r="Q24" s="1029"/>
      <c r="R24" s="1029"/>
      <c r="S24" s="1239" t="s">
        <v>510</v>
      </c>
      <c r="T24" s="1239"/>
      <c r="U24" s="1239"/>
      <c r="V24" s="1241"/>
      <c r="W24" s="1241"/>
      <c r="X24" s="1241"/>
      <c r="Y24" s="1241"/>
      <c r="Z24" s="1241"/>
      <c r="AA24" s="1241"/>
      <c r="AB24" s="1241"/>
      <c r="AC24" s="1241"/>
      <c r="AD24" s="1241"/>
      <c r="AE24" s="1241"/>
      <c r="AF24" s="1241"/>
      <c r="AG24" s="1241"/>
      <c r="AH24" s="1235"/>
      <c r="AI24" s="1235"/>
      <c r="AJ24" s="1235"/>
      <c r="AK24" s="1235"/>
      <c r="AL24" s="1235"/>
      <c r="AM24" s="1235"/>
      <c r="AN24" s="1235"/>
      <c r="AO24" s="1235"/>
      <c r="AP24" s="1235"/>
      <c r="AQ24" s="1235"/>
      <c r="AR24" s="1235"/>
      <c r="AS24" s="1235"/>
      <c r="AT24" s="1235"/>
      <c r="AU24" s="1235"/>
      <c r="AV24" s="1235"/>
      <c r="AW24" s="1235"/>
      <c r="AX24" s="1235"/>
      <c r="AY24" s="1235"/>
      <c r="AZ24" s="1235"/>
      <c r="BA24" s="1235"/>
      <c r="BB24" s="1235"/>
      <c r="BC24" s="1235"/>
      <c r="BD24" s="1235"/>
      <c r="BE24" s="1235"/>
      <c r="BF24" s="1235"/>
      <c r="BG24" s="1235"/>
      <c r="BH24" s="1235"/>
      <c r="BI24" s="1235"/>
      <c r="BJ24" s="1235"/>
      <c r="BK24" s="1235"/>
      <c r="BL24" s="1235"/>
      <c r="BM24" s="1235"/>
    </row>
    <row r="25" spans="2:65">
      <c r="B25" s="1030" t="s">
        <v>512</v>
      </c>
      <c r="C25" s="1030"/>
      <c r="D25" s="1030"/>
      <c r="E25" s="1030"/>
      <c r="F25" s="1030"/>
      <c r="G25" s="1030"/>
      <c r="H25" s="1030"/>
      <c r="I25" s="1030"/>
      <c r="J25" s="1030"/>
      <c r="K25" s="1030"/>
      <c r="L25" s="1030"/>
      <c r="M25" s="1030"/>
      <c r="N25" s="1030"/>
      <c r="O25" s="1030"/>
      <c r="P25" s="1030"/>
      <c r="Q25" s="1030"/>
      <c r="R25" s="1030"/>
      <c r="S25" s="1030"/>
      <c r="T25" s="1030"/>
      <c r="U25" s="1030"/>
      <c r="V25" s="1030"/>
      <c r="W25" s="1030"/>
      <c r="X25" s="1030"/>
      <c r="Y25" s="1030"/>
      <c r="Z25" s="1030"/>
      <c r="AA25" s="1030"/>
      <c r="AB25" s="1030"/>
      <c r="AC25" s="1030"/>
      <c r="AD25" s="1030"/>
      <c r="AE25" s="1030"/>
      <c r="AF25" s="1030"/>
      <c r="AG25" s="1030"/>
      <c r="AH25" s="1235"/>
      <c r="AI25" s="1235"/>
      <c r="AJ25" s="1235"/>
      <c r="AK25" s="1235"/>
      <c r="AL25" s="1235"/>
      <c r="AM25" s="1235"/>
      <c r="AN25" s="1235"/>
      <c r="AO25" s="1235"/>
      <c r="AP25" s="1235"/>
      <c r="AQ25" s="1235"/>
      <c r="AR25" s="1235"/>
      <c r="AS25" s="1235"/>
      <c r="AT25" s="1235"/>
      <c r="AU25" s="1235"/>
      <c r="AV25" s="1235"/>
      <c r="AW25" s="1235"/>
      <c r="AX25" s="1235"/>
      <c r="AY25" s="1235"/>
      <c r="AZ25" s="1235"/>
      <c r="BA25" s="1235"/>
      <c r="BB25" s="1235"/>
      <c r="BC25" s="1235"/>
      <c r="BD25" s="1235"/>
      <c r="BE25" s="1235"/>
      <c r="BF25" s="1235"/>
      <c r="BG25" s="1235"/>
      <c r="BH25" s="1235"/>
      <c r="BI25" s="1235"/>
      <c r="BJ25" s="1235"/>
      <c r="BK25" s="1235"/>
      <c r="BL25" s="1235"/>
      <c r="BM25" s="1235"/>
    </row>
    <row r="26" spans="2:65">
      <c r="B26" s="1235" t="s">
        <v>513</v>
      </c>
      <c r="C26" s="1235"/>
      <c r="D26" s="1235"/>
      <c r="E26" s="1235"/>
      <c r="F26" s="1235"/>
      <c r="G26" s="1235"/>
      <c r="H26" s="1235"/>
      <c r="I26" s="1235"/>
      <c r="J26" s="1235"/>
      <c r="K26" s="1235"/>
      <c r="L26" s="1235"/>
      <c r="M26" s="1235"/>
      <c r="N26" s="1235"/>
      <c r="O26" s="1235"/>
      <c r="P26" s="1235"/>
      <c r="Q26" s="1235"/>
      <c r="R26" s="1235"/>
      <c r="S26" s="1235"/>
      <c r="T26" s="1235"/>
      <c r="U26" s="1235"/>
      <c r="V26" s="1235"/>
      <c r="W26" s="1235"/>
      <c r="X26" s="1235"/>
      <c r="Y26" s="1235"/>
      <c r="Z26" s="1235"/>
      <c r="AA26" s="1235"/>
      <c r="AB26" s="1235"/>
      <c r="AC26" s="1235"/>
      <c r="AD26" s="1235"/>
      <c r="AE26" s="1235"/>
      <c r="AF26" s="1235"/>
      <c r="AG26" s="1235"/>
      <c r="AH26" s="1235"/>
      <c r="AI26" s="1235"/>
      <c r="AJ26" s="1235"/>
      <c r="AK26" s="1235"/>
      <c r="AL26" s="1235"/>
      <c r="AM26" s="1235"/>
      <c r="AN26" s="1235"/>
      <c r="AO26" s="1235"/>
      <c r="AP26" s="1235"/>
      <c r="AQ26" s="1235"/>
      <c r="AR26" s="1235"/>
      <c r="AS26" s="1235"/>
      <c r="AT26" s="1235"/>
      <c r="AU26" s="1235"/>
      <c r="AV26" s="1235"/>
      <c r="AW26" s="1235"/>
      <c r="AX26" s="1235"/>
      <c r="AY26" s="1235"/>
      <c r="AZ26" s="1235"/>
      <c r="BA26" s="1235"/>
      <c r="BB26" s="1235"/>
      <c r="BC26" s="1235"/>
      <c r="BD26" s="1235"/>
      <c r="BE26" s="1235"/>
      <c r="BF26" s="1235"/>
      <c r="BG26" s="1235"/>
      <c r="BH26" s="1235"/>
      <c r="BI26" s="1235"/>
      <c r="BJ26" s="1235"/>
      <c r="BK26" s="1235"/>
      <c r="BL26" s="1235"/>
      <c r="BM26" s="1235"/>
    </row>
    <row r="27" spans="2:65">
      <c r="B27" s="1235"/>
      <c r="C27" s="1235"/>
      <c r="D27" s="1235"/>
      <c r="E27" s="1235"/>
      <c r="F27" s="1235"/>
      <c r="G27" s="1235"/>
      <c r="H27" s="1235"/>
      <c r="I27" s="1235"/>
      <c r="J27" s="1235"/>
      <c r="K27" s="1235"/>
      <c r="L27" s="1235"/>
      <c r="M27" s="1235"/>
      <c r="N27" s="1235"/>
      <c r="O27" s="1235"/>
      <c r="P27" s="1235"/>
      <c r="Q27" s="1235"/>
      <c r="R27" s="1235"/>
      <c r="S27" s="1235"/>
      <c r="T27" s="1235"/>
      <c r="U27" s="1235"/>
      <c r="V27" s="1235"/>
      <c r="W27" s="1235"/>
      <c r="X27" s="1235"/>
      <c r="Y27" s="1235"/>
      <c r="Z27" s="1235"/>
      <c r="AA27" s="1235"/>
      <c r="AB27" s="1235"/>
      <c r="AC27" s="1235"/>
      <c r="AD27" s="1235"/>
      <c r="AE27" s="1235"/>
      <c r="AF27" s="1235"/>
      <c r="AG27" s="1235"/>
      <c r="AH27" s="1235"/>
      <c r="AI27" s="1235"/>
      <c r="AJ27" s="1235"/>
      <c r="AK27" s="1235"/>
      <c r="AL27" s="1235"/>
      <c r="AM27" s="1235"/>
      <c r="AN27" s="1235"/>
      <c r="AO27" s="1235"/>
      <c r="AP27" s="1235"/>
      <c r="AQ27" s="1235"/>
      <c r="AR27" s="1235"/>
      <c r="AS27" s="1235"/>
      <c r="AT27" s="1235"/>
      <c r="AU27" s="1235"/>
      <c r="AV27" s="1235"/>
      <c r="AW27" s="1235"/>
      <c r="AX27" s="1235"/>
      <c r="AY27" s="1235"/>
      <c r="AZ27" s="1235"/>
      <c r="BA27" s="1235"/>
      <c r="BB27" s="1235"/>
      <c r="BC27" s="1235"/>
      <c r="BD27" s="1235"/>
      <c r="BE27" s="1235"/>
      <c r="BF27" s="1235"/>
      <c r="BG27" s="1235"/>
      <c r="BH27" s="1235"/>
      <c r="BI27" s="1235"/>
      <c r="BJ27" s="1235"/>
      <c r="BK27" s="1235"/>
      <c r="BL27" s="1235"/>
      <c r="BM27" s="1235"/>
    </row>
    <row r="28" spans="2:65">
      <c r="B28" s="1235"/>
      <c r="C28" s="1235"/>
      <c r="D28" s="1235"/>
      <c r="E28" s="1235"/>
      <c r="F28" s="1235"/>
      <c r="G28" s="1235"/>
      <c r="H28" s="1235"/>
      <c r="I28" s="1235"/>
      <c r="J28" s="1235"/>
      <c r="K28" s="1235"/>
      <c r="L28" s="1235"/>
      <c r="M28" s="1235"/>
      <c r="N28" s="1235"/>
      <c r="O28" s="1235"/>
      <c r="P28" s="1235"/>
      <c r="Q28" s="1235"/>
      <c r="R28" s="1235"/>
      <c r="S28" s="1235"/>
      <c r="T28" s="1235"/>
      <c r="U28" s="1235"/>
      <c r="V28" s="1235"/>
      <c r="W28" s="1235"/>
      <c r="X28" s="1235"/>
      <c r="Y28" s="1235"/>
      <c r="Z28" s="1235"/>
      <c r="AA28" s="1235"/>
      <c r="AB28" s="1235"/>
      <c r="AC28" s="1235"/>
      <c r="AD28" s="1235"/>
      <c r="AE28" s="1235"/>
      <c r="AF28" s="1235"/>
      <c r="AG28" s="1235"/>
      <c r="AH28" s="1235"/>
      <c r="AI28" s="1235"/>
      <c r="AJ28" s="1235"/>
      <c r="AK28" s="1235"/>
      <c r="AL28" s="1235"/>
      <c r="AM28" s="1235"/>
      <c r="AN28" s="1235"/>
      <c r="AO28" s="1235"/>
      <c r="AP28" s="1235"/>
      <c r="AQ28" s="1235"/>
      <c r="AR28" s="1235"/>
      <c r="AS28" s="1235"/>
      <c r="AT28" s="1235"/>
      <c r="AU28" s="1235"/>
      <c r="AV28" s="1235"/>
      <c r="AW28" s="1235"/>
      <c r="AX28" s="1235"/>
      <c r="AY28" s="1235"/>
      <c r="AZ28" s="1235"/>
      <c r="BA28" s="1235"/>
      <c r="BB28" s="1235"/>
      <c r="BC28" s="1235"/>
      <c r="BD28" s="1235"/>
      <c r="BE28" s="1235"/>
      <c r="BF28" s="1235"/>
      <c r="BG28" s="1235"/>
      <c r="BH28" s="1235"/>
      <c r="BI28" s="1235"/>
      <c r="BJ28" s="1235"/>
      <c r="BK28" s="1235"/>
      <c r="BL28" s="1235"/>
      <c r="BM28" s="1235"/>
    </row>
    <row r="29" spans="2:65">
      <c r="B29" s="1235"/>
      <c r="C29" s="1235"/>
      <c r="D29" s="1235"/>
      <c r="E29" s="1235"/>
      <c r="F29" s="1235"/>
      <c r="G29" s="1235"/>
      <c r="H29" s="1235"/>
      <c r="I29" s="1235"/>
      <c r="J29" s="1235"/>
      <c r="K29" s="1235"/>
      <c r="L29" s="1235"/>
      <c r="M29" s="1235"/>
      <c r="N29" s="1235"/>
      <c r="O29" s="1235"/>
      <c r="P29" s="1235"/>
      <c r="Q29" s="1235"/>
      <c r="R29" s="1235"/>
      <c r="S29" s="1235"/>
      <c r="T29" s="1235"/>
      <c r="U29" s="1235"/>
      <c r="V29" s="1235"/>
      <c r="W29" s="1235"/>
      <c r="X29" s="1235"/>
      <c r="Y29" s="1235"/>
      <c r="Z29" s="1235"/>
      <c r="AA29" s="1235"/>
      <c r="AB29" s="1235"/>
      <c r="AC29" s="1235"/>
      <c r="AD29" s="1235"/>
      <c r="AE29" s="1235"/>
      <c r="AF29" s="1235"/>
      <c r="AG29" s="1235"/>
      <c r="AH29" s="1235"/>
      <c r="AI29" s="1235"/>
      <c r="AJ29" s="1235"/>
      <c r="AK29" s="1235"/>
      <c r="AL29" s="1235"/>
      <c r="AM29" s="1235"/>
      <c r="AN29" s="1235"/>
      <c r="AO29" s="1235"/>
      <c r="AP29" s="1235"/>
      <c r="AQ29" s="1235"/>
      <c r="AR29" s="1235"/>
      <c r="AS29" s="1235"/>
      <c r="AT29" s="1235"/>
      <c r="AU29" s="1235"/>
      <c r="AV29" s="1235"/>
      <c r="AW29" s="1235"/>
      <c r="AX29" s="1235"/>
      <c r="AY29" s="1235"/>
      <c r="AZ29" s="1235"/>
      <c r="BA29" s="1235"/>
      <c r="BB29" s="1235"/>
      <c r="BC29" s="1235"/>
      <c r="BD29" s="1235"/>
      <c r="BE29" s="1235"/>
      <c r="BF29" s="1235"/>
      <c r="BG29" s="1235"/>
      <c r="BH29" s="1235"/>
      <c r="BI29" s="1235"/>
      <c r="BJ29" s="1235"/>
      <c r="BK29" s="1235"/>
      <c r="BL29" s="1235"/>
      <c r="BM29" s="1235"/>
    </row>
    <row r="30" spans="2:65">
      <c r="B30" s="1235"/>
      <c r="C30" s="1235"/>
      <c r="D30" s="1235"/>
      <c r="E30" s="1235"/>
      <c r="F30" s="1235"/>
      <c r="G30" s="1235"/>
      <c r="H30" s="1235"/>
      <c r="I30" s="1235"/>
      <c r="J30" s="1235"/>
      <c r="K30" s="1235"/>
      <c r="L30" s="1235"/>
      <c r="M30" s="1235"/>
      <c r="N30" s="1235"/>
      <c r="O30" s="1235"/>
      <c r="P30" s="1235"/>
      <c r="Q30" s="1235"/>
      <c r="R30" s="1235"/>
      <c r="S30" s="1235"/>
      <c r="T30" s="1235"/>
      <c r="U30" s="1235"/>
      <c r="V30" s="1235"/>
      <c r="W30" s="1235"/>
      <c r="X30" s="1235"/>
      <c r="Y30" s="1235"/>
      <c r="Z30" s="1235"/>
      <c r="AA30" s="1235"/>
      <c r="AB30" s="1235"/>
      <c r="AC30" s="1235"/>
      <c r="AD30" s="1235"/>
      <c r="AE30" s="1235"/>
      <c r="AF30" s="1235"/>
      <c r="AG30" s="1235"/>
      <c r="AH30" s="1235"/>
      <c r="AI30" s="1235"/>
      <c r="AJ30" s="1235"/>
      <c r="AK30" s="1235"/>
      <c r="AL30" s="1235"/>
      <c r="AM30" s="1235"/>
      <c r="AN30" s="1235"/>
      <c r="AO30" s="1235"/>
      <c r="AP30" s="1235"/>
      <c r="AQ30" s="1235"/>
      <c r="AR30" s="1235"/>
      <c r="AS30" s="1235"/>
      <c r="AT30" s="1235"/>
      <c r="AU30" s="1235"/>
      <c r="AV30" s="1235"/>
      <c r="AW30" s="1235"/>
      <c r="AX30" s="1235"/>
      <c r="AY30" s="1235"/>
      <c r="AZ30" s="1235"/>
      <c r="BA30" s="1235"/>
      <c r="BB30" s="1235"/>
      <c r="BC30" s="1235"/>
      <c r="BD30" s="1235"/>
      <c r="BE30" s="1235"/>
      <c r="BF30" s="1235"/>
      <c r="BG30" s="1235"/>
      <c r="BH30" s="1235"/>
      <c r="BI30" s="1235"/>
      <c r="BJ30" s="1235"/>
      <c r="BK30" s="1235"/>
      <c r="BL30" s="1235"/>
      <c r="BM30" s="1235"/>
    </row>
    <row r="31" spans="2:65">
      <c r="B31" s="1235"/>
      <c r="C31" s="1235"/>
      <c r="D31" s="1235"/>
      <c r="E31" s="1235"/>
      <c r="F31" s="1235"/>
      <c r="G31" s="1235"/>
      <c r="H31" s="1235"/>
      <c r="I31" s="1235"/>
      <c r="J31" s="1235"/>
      <c r="K31" s="1235"/>
      <c r="L31" s="1235"/>
      <c r="M31" s="1235"/>
      <c r="N31" s="1235"/>
      <c r="O31" s="1235"/>
      <c r="P31" s="1235"/>
      <c r="Q31" s="1235"/>
      <c r="R31" s="1235"/>
      <c r="S31" s="1235"/>
      <c r="T31" s="1235"/>
      <c r="U31" s="1235"/>
      <c r="V31" s="1235"/>
      <c r="W31" s="1235"/>
      <c r="X31" s="1235"/>
      <c r="Y31" s="1235"/>
      <c r="Z31" s="1235"/>
      <c r="AA31" s="1235"/>
      <c r="AB31" s="1235"/>
      <c r="AC31" s="1235"/>
      <c r="AD31" s="1235"/>
      <c r="AE31" s="1235"/>
      <c r="AF31" s="1235"/>
      <c r="AG31" s="1235"/>
      <c r="AH31" s="1235"/>
      <c r="AI31" s="1235"/>
      <c r="AJ31" s="1235"/>
      <c r="AK31" s="1235"/>
      <c r="AL31" s="1235"/>
      <c r="AM31" s="1235"/>
      <c r="AN31" s="1235"/>
      <c r="AO31" s="1235"/>
      <c r="AP31" s="1235"/>
      <c r="AQ31" s="1235"/>
      <c r="AR31" s="1235"/>
      <c r="AS31" s="1235"/>
      <c r="AT31" s="1235"/>
      <c r="AU31" s="1235"/>
      <c r="AV31" s="1235"/>
      <c r="AW31" s="1235"/>
      <c r="AX31" s="1235"/>
      <c r="AY31" s="1235"/>
      <c r="AZ31" s="1235"/>
      <c r="BA31" s="1235"/>
      <c r="BB31" s="1235"/>
      <c r="BC31" s="1235"/>
      <c r="BD31" s="1235"/>
      <c r="BE31" s="1235"/>
      <c r="BF31" s="1235"/>
      <c r="BG31" s="1235"/>
      <c r="BH31" s="1235"/>
      <c r="BI31" s="1235"/>
      <c r="BJ31" s="1235"/>
      <c r="BK31" s="1235"/>
      <c r="BL31" s="1235"/>
      <c r="BM31" s="1235"/>
    </row>
    <row r="32" spans="2:65">
      <c r="B32" s="1235"/>
      <c r="C32" s="1235"/>
      <c r="D32" s="1235"/>
      <c r="E32" s="1235"/>
      <c r="F32" s="1235"/>
      <c r="G32" s="1235"/>
      <c r="H32" s="1235"/>
      <c r="I32" s="1235"/>
      <c r="J32" s="1235"/>
      <c r="K32" s="1235"/>
      <c r="L32" s="1235"/>
      <c r="M32" s="1235"/>
      <c r="N32" s="1235"/>
      <c r="O32" s="1235"/>
      <c r="P32" s="1235"/>
      <c r="Q32" s="1235"/>
      <c r="R32" s="1235"/>
      <c r="S32" s="1235"/>
      <c r="T32" s="1235"/>
      <c r="U32" s="1235"/>
      <c r="V32" s="1235"/>
      <c r="W32" s="1235"/>
      <c r="X32" s="1235"/>
      <c r="Y32" s="1235"/>
      <c r="Z32" s="1235"/>
      <c r="AA32" s="1235"/>
      <c r="AB32" s="1235"/>
      <c r="AC32" s="1235"/>
      <c r="AD32" s="1235"/>
      <c r="AE32" s="1235"/>
      <c r="AF32" s="1235"/>
      <c r="AG32" s="1235"/>
      <c r="AH32" s="1235"/>
      <c r="AI32" s="1235"/>
      <c r="AJ32" s="1235"/>
      <c r="AK32" s="1235"/>
      <c r="AL32" s="1235"/>
      <c r="AM32" s="1235"/>
      <c r="AN32" s="1235"/>
      <c r="AO32" s="1235"/>
      <c r="AP32" s="1235"/>
      <c r="AQ32" s="1235"/>
      <c r="AR32" s="1235"/>
      <c r="AS32" s="1235"/>
      <c r="AT32" s="1235"/>
      <c r="AU32" s="1235"/>
      <c r="AV32" s="1235"/>
      <c r="AW32" s="1235"/>
      <c r="AX32" s="1235"/>
      <c r="AY32" s="1235"/>
      <c r="AZ32" s="1235"/>
      <c r="BA32" s="1235"/>
      <c r="BB32" s="1235"/>
      <c r="BC32" s="1235"/>
      <c r="BD32" s="1235"/>
      <c r="BE32" s="1235"/>
      <c r="BF32" s="1235"/>
      <c r="BG32" s="1235"/>
      <c r="BH32" s="1235"/>
      <c r="BI32" s="1235"/>
      <c r="BJ32" s="1235"/>
      <c r="BK32" s="1235"/>
      <c r="BL32" s="1235"/>
      <c r="BM32" s="1235"/>
    </row>
    <row r="33" spans="2:65">
      <c r="B33" s="1235"/>
      <c r="C33" s="1235"/>
      <c r="D33" s="1235"/>
      <c r="E33" s="1235"/>
      <c r="F33" s="1235"/>
      <c r="G33" s="1235"/>
      <c r="H33" s="1235"/>
      <c r="I33" s="1235"/>
      <c r="J33" s="1235"/>
      <c r="K33" s="1235"/>
      <c r="L33" s="1235"/>
      <c r="M33" s="1235"/>
      <c r="N33" s="1235"/>
      <c r="O33" s="1235"/>
      <c r="P33" s="1235"/>
      <c r="Q33" s="1235"/>
      <c r="R33" s="1235"/>
      <c r="S33" s="1235"/>
      <c r="T33" s="1235"/>
      <c r="U33" s="1235"/>
      <c r="V33" s="1235"/>
      <c r="W33" s="1235"/>
      <c r="X33" s="1235"/>
      <c r="Y33" s="1235"/>
      <c r="Z33" s="1235"/>
      <c r="AA33" s="1235"/>
      <c r="AB33" s="1235"/>
      <c r="AC33" s="1235"/>
      <c r="AD33" s="1235"/>
      <c r="AE33" s="1235"/>
      <c r="AF33" s="1235"/>
      <c r="AG33" s="1235"/>
      <c r="AH33" s="1235"/>
      <c r="AI33" s="1235"/>
      <c r="AJ33" s="1235"/>
      <c r="AK33" s="1235"/>
      <c r="AL33" s="1235"/>
      <c r="AM33" s="1235"/>
      <c r="AN33" s="1235"/>
      <c r="AO33" s="1235"/>
      <c r="AP33" s="1235"/>
      <c r="AQ33" s="1235"/>
      <c r="AR33" s="1235"/>
      <c r="AS33" s="1235"/>
      <c r="AT33" s="1235"/>
      <c r="AU33" s="1235"/>
      <c r="AV33" s="1235"/>
      <c r="AW33" s="1235"/>
      <c r="AX33" s="1235"/>
      <c r="AY33" s="1235"/>
      <c r="AZ33" s="1235"/>
      <c r="BA33" s="1235"/>
      <c r="BB33" s="1235"/>
      <c r="BC33" s="1235"/>
      <c r="BD33" s="1235"/>
      <c r="BE33" s="1235"/>
      <c r="BF33" s="1235"/>
      <c r="BG33" s="1235"/>
      <c r="BH33" s="1235"/>
      <c r="BI33" s="1235"/>
      <c r="BJ33" s="1235"/>
      <c r="BK33" s="1235"/>
      <c r="BL33" s="1235"/>
      <c r="BM33" s="1235"/>
    </row>
    <row r="34" spans="2:65">
      <c r="B34" s="1235"/>
      <c r="C34" s="1235"/>
      <c r="D34" s="1235"/>
      <c r="E34" s="1235"/>
      <c r="F34" s="1235"/>
      <c r="G34" s="1235"/>
      <c r="H34" s="1235"/>
      <c r="I34" s="1235"/>
      <c r="J34" s="1235"/>
      <c r="K34" s="1235"/>
      <c r="L34" s="1235"/>
      <c r="M34" s="1235"/>
      <c r="N34" s="1235"/>
      <c r="O34" s="1235"/>
      <c r="P34" s="1235"/>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c r="AP34" s="1235"/>
      <c r="AQ34" s="1235"/>
      <c r="AR34" s="1235"/>
      <c r="AS34" s="1235"/>
      <c r="AT34" s="1235"/>
      <c r="AU34" s="1235"/>
      <c r="AV34" s="1235"/>
      <c r="AW34" s="1235"/>
      <c r="AX34" s="1235"/>
      <c r="AY34" s="1235"/>
      <c r="AZ34" s="1235"/>
      <c r="BA34" s="1235"/>
      <c r="BB34" s="1235"/>
      <c r="BC34" s="1235"/>
      <c r="BD34" s="1235"/>
      <c r="BE34" s="1235"/>
      <c r="BF34" s="1235"/>
      <c r="BG34" s="1235"/>
      <c r="BH34" s="1235"/>
      <c r="BI34" s="1235"/>
      <c r="BJ34" s="1235"/>
      <c r="BK34" s="1235"/>
      <c r="BL34" s="1235"/>
      <c r="BM34" s="1235"/>
    </row>
    <row r="35" spans="2:65">
      <c r="B35" s="1235"/>
      <c r="C35" s="1235"/>
      <c r="D35" s="1235"/>
      <c r="E35" s="1235"/>
      <c r="F35" s="1235"/>
      <c r="G35" s="1235"/>
      <c r="H35" s="1235"/>
      <c r="I35" s="1235"/>
      <c r="J35" s="1235"/>
      <c r="K35" s="1235"/>
      <c r="L35" s="1235"/>
      <c r="M35" s="1235"/>
      <c r="N35" s="1235"/>
      <c r="O35" s="1235"/>
      <c r="P35" s="1235"/>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c r="AP35" s="1235"/>
      <c r="AQ35" s="1235"/>
      <c r="AR35" s="1235"/>
      <c r="AS35" s="1235"/>
      <c r="AT35" s="1235"/>
      <c r="AU35" s="1235"/>
      <c r="AV35" s="1235"/>
      <c r="AW35" s="1235"/>
      <c r="AX35" s="1235"/>
      <c r="AY35" s="1235"/>
      <c r="AZ35" s="1235"/>
      <c r="BA35" s="1235"/>
      <c r="BB35" s="1235"/>
      <c r="BC35" s="1235"/>
      <c r="BD35" s="1235"/>
      <c r="BE35" s="1235"/>
      <c r="BF35" s="1235"/>
      <c r="BG35" s="1235"/>
      <c r="BH35" s="1235"/>
      <c r="BI35" s="1235"/>
      <c r="BJ35" s="1235"/>
      <c r="BK35" s="1235"/>
      <c r="BL35" s="1235"/>
      <c r="BM35" s="1235"/>
    </row>
    <row r="36" spans="2:65">
      <c r="B36" s="1235"/>
      <c r="C36" s="1235"/>
      <c r="D36" s="1235"/>
      <c r="E36" s="1235"/>
      <c r="F36" s="1235"/>
      <c r="G36" s="1235"/>
      <c r="H36" s="1235"/>
      <c r="I36" s="1235"/>
      <c r="J36" s="1235"/>
      <c r="K36" s="1235"/>
      <c r="L36" s="1235"/>
      <c r="M36" s="1235"/>
      <c r="N36" s="1235"/>
      <c r="O36" s="1235"/>
      <c r="P36" s="1235"/>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c r="AP36" s="1235"/>
      <c r="AQ36" s="1235"/>
      <c r="AR36" s="1235"/>
      <c r="AS36" s="1235"/>
      <c r="AT36" s="1235"/>
      <c r="AU36" s="1235"/>
      <c r="AV36" s="1235"/>
      <c r="AW36" s="1235"/>
      <c r="AX36" s="1235"/>
      <c r="AY36" s="1235"/>
      <c r="AZ36" s="1235"/>
      <c r="BA36" s="1235"/>
      <c r="BB36" s="1235"/>
      <c r="BC36" s="1235"/>
      <c r="BD36" s="1235"/>
      <c r="BE36" s="1235"/>
      <c r="BF36" s="1235"/>
      <c r="BG36" s="1235"/>
      <c r="BH36" s="1235"/>
      <c r="BI36" s="1235"/>
      <c r="BJ36" s="1235"/>
      <c r="BK36" s="1235"/>
      <c r="BL36" s="1235"/>
      <c r="BM36" s="1235"/>
    </row>
    <row r="37" spans="2:65">
      <c r="B37" s="1235"/>
      <c r="C37" s="1235"/>
      <c r="D37" s="1235"/>
      <c r="E37" s="1235"/>
      <c r="F37" s="1235"/>
      <c r="G37" s="1235"/>
      <c r="H37" s="1235"/>
      <c r="I37" s="1235"/>
      <c r="J37" s="1235"/>
      <c r="K37" s="1235"/>
      <c r="L37" s="1235"/>
      <c r="M37" s="1235"/>
      <c r="N37" s="1235"/>
      <c r="O37" s="1235"/>
      <c r="P37" s="1235"/>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c r="AP37" s="1235"/>
      <c r="AQ37" s="1235"/>
      <c r="AR37" s="1235"/>
      <c r="AS37" s="1235"/>
      <c r="AT37" s="1235"/>
      <c r="AU37" s="1235"/>
      <c r="AV37" s="1235"/>
      <c r="AW37" s="1235"/>
      <c r="AX37" s="1235"/>
      <c r="AY37" s="1235"/>
      <c r="AZ37" s="1235"/>
      <c r="BA37" s="1235"/>
      <c r="BB37" s="1235"/>
      <c r="BC37" s="1235"/>
      <c r="BD37" s="1235"/>
      <c r="BE37" s="1235"/>
      <c r="BF37" s="1235"/>
      <c r="BG37" s="1235"/>
      <c r="BH37" s="1235"/>
      <c r="BI37" s="1235"/>
      <c r="BJ37" s="1235"/>
      <c r="BK37" s="1235"/>
      <c r="BL37" s="1235"/>
      <c r="BM37" s="1235"/>
    </row>
    <row r="38" spans="2:65">
      <c r="B38" s="1235"/>
      <c r="C38" s="1235"/>
      <c r="D38" s="1235"/>
      <c r="E38" s="1235"/>
      <c r="F38" s="1235"/>
      <c r="G38" s="1235"/>
      <c r="H38" s="1235"/>
      <c r="I38" s="1235"/>
      <c r="J38" s="1235"/>
      <c r="K38" s="1235"/>
      <c r="L38" s="1235"/>
      <c r="M38" s="1235"/>
      <c r="N38" s="1235"/>
      <c r="O38" s="1235"/>
      <c r="P38" s="1235"/>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c r="AP38" s="1235"/>
      <c r="AQ38" s="1235"/>
      <c r="AR38" s="1235"/>
      <c r="AS38" s="1235"/>
      <c r="AT38" s="1235"/>
      <c r="AU38" s="1235"/>
      <c r="AV38" s="1235"/>
      <c r="AW38" s="1235"/>
      <c r="AX38" s="1235"/>
      <c r="AY38" s="1235"/>
      <c r="AZ38" s="1235"/>
      <c r="BA38" s="1235"/>
      <c r="BB38" s="1235"/>
      <c r="BC38" s="1235"/>
      <c r="BD38" s="1235"/>
      <c r="BE38" s="1235"/>
      <c r="BF38" s="1235"/>
      <c r="BG38" s="1235"/>
      <c r="BH38" s="1235"/>
      <c r="BI38" s="1235"/>
      <c r="BJ38" s="1235"/>
      <c r="BK38" s="1235"/>
      <c r="BL38" s="1235"/>
      <c r="BM38" s="1235"/>
    </row>
    <row r="39" spans="2:65">
      <c r="B39" s="1235"/>
      <c r="C39" s="1235"/>
      <c r="D39" s="1235"/>
      <c r="E39" s="1235"/>
      <c r="F39" s="1235"/>
      <c r="G39" s="1235"/>
      <c r="H39" s="1235"/>
      <c r="I39" s="1235"/>
      <c r="J39" s="1235"/>
      <c r="K39" s="1235"/>
      <c r="L39" s="1235"/>
      <c r="M39" s="1235"/>
      <c r="N39" s="1235"/>
      <c r="O39" s="1235"/>
      <c r="P39" s="1235"/>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c r="AP39" s="1235"/>
      <c r="AQ39" s="1235"/>
      <c r="AR39" s="1235"/>
      <c r="AS39" s="1235"/>
      <c r="AT39" s="1235"/>
      <c r="AU39" s="1235"/>
      <c r="AV39" s="1235"/>
      <c r="AW39" s="1235"/>
      <c r="AX39" s="1235"/>
      <c r="AY39" s="1235"/>
      <c r="AZ39" s="1235"/>
      <c r="BA39" s="1235"/>
      <c r="BB39" s="1235"/>
      <c r="BC39" s="1235"/>
      <c r="BD39" s="1235"/>
      <c r="BE39" s="1235"/>
      <c r="BF39" s="1235"/>
      <c r="BG39" s="1235"/>
      <c r="BH39" s="1235"/>
      <c r="BI39" s="1235"/>
      <c r="BJ39" s="1235"/>
      <c r="BK39" s="1235"/>
      <c r="BL39" s="1235"/>
      <c r="BM39" s="1235"/>
    </row>
    <row r="40" spans="2:65">
      <c r="B40" s="1235"/>
      <c r="C40" s="1235"/>
      <c r="D40" s="1235"/>
      <c r="E40" s="1235"/>
      <c r="F40" s="1235"/>
      <c r="G40" s="1235"/>
      <c r="H40" s="1235"/>
      <c r="I40" s="1235"/>
      <c r="J40" s="1235"/>
      <c r="K40" s="1235"/>
      <c r="L40" s="1235"/>
      <c r="M40" s="1235"/>
      <c r="N40" s="1235"/>
      <c r="O40" s="1235"/>
      <c r="P40" s="1235"/>
      <c r="Q40" s="1235"/>
      <c r="R40" s="1235"/>
      <c r="S40" s="1235"/>
      <c r="T40" s="1235"/>
      <c r="U40" s="1235"/>
      <c r="V40" s="1235"/>
      <c r="W40" s="1235"/>
      <c r="X40" s="1235"/>
      <c r="Y40" s="1235"/>
      <c r="Z40" s="1235"/>
      <c r="AA40" s="1235"/>
      <c r="AB40" s="1235"/>
      <c r="AC40" s="1235"/>
      <c r="AD40" s="1235"/>
      <c r="AE40" s="1235"/>
      <c r="AF40" s="1235"/>
      <c r="AG40" s="1235"/>
      <c r="AH40" s="1235"/>
      <c r="AI40" s="1235"/>
      <c r="AJ40" s="1235"/>
      <c r="AK40" s="1235"/>
      <c r="AL40" s="1235"/>
      <c r="AM40" s="1235"/>
      <c r="AN40" s="1235"/>
      <c r="AO40" s="1235"/>
      <c r="AP40" s="1235"/>
      <c r="AQ40" s="1235"/>
      <c r="AR40" s="1235"/>
      <c r="AS40" s="1235"/>
      <c r="AT40" s="1235"/>
      <c r="AU40" s="1235"/>
      <c r="AV40" s="1235"/>
      <c r="AW40" s="1235"/>
      <c r="AX40" s="1235"/>
      <c r="AY40" s="1235"/>
      <c r="AZ40" s="1235"/>
      <c r="BA40" s="1235"/>
      <c r="BB40" s="1235"/>
      <c r="BC40" s="1235"/>
      <c r="BD40" s="1235"/>
      <c r="BE40" s="1235"/>
      <c r="BF40" s="1235"/>
      <c r="BG40" s="1235"/>
      <c r="BH40" s="1235"/>
      <c r="BI40" s="1235"/>
      <c r="BJ40" s="1235"/>
      <c r="BK40" s="1235"/>
      <c r="BL40" s="1235"/>
      <c r="BM40" s="1235"/>
    </row>
    <row r="41" spans="2:65">
      <c r="B41" s="1235"/>
      <c r="C41" s="1235"/>
      <c r="D41" s="1235"/>
      <c r="E41" s="1235"/>
      <c r="F41" s="1235"/>
      <c r="G41" s="1235"/>
      <c r="H41" s="1235"/>
      <c r="I41" s="1235"/>
      <c r="J41" s="1235"/>
      <c r="K41" s="1235"/>
      <c r="L41" s="1235"/>
      <c r="M41" s="1235"/>
      <c r="N41" s="1235"/>
      <c r="O41" s="1235"/>
      <c r="P41" s="1235"/>
      <c r="Q41" s="1235"/>
      <c r="R41" s="1235"/>
      <c r="S41" s="1235"/>
      <c r="T41" s="1235"/>
      <c r="U41" s="1235"/>
      <c r="V41" s="1235"/>
      <c r="W41" s="1235"/>
      <c r="X41" s="1235"/>
      <c r="Y41" s="1235"/>
      <c r="Z41" s="1235"/>
      <c r="AA41" s="1235"/>
      <c r="AB41" s="1235"/>
      <c r="AC41" s="1235"/>
      <c r="AD41" s="1235"/>
      <c r="AE41" s="1235"/>
      <c r="AF41" s="1235"/>
      <c r="AG41" s="1235"/>
      <c r="AH41" s="1235"/>
      <c r="AI41" s="1235"/>
      <c r="AJ41" s="1235"/>
      <c r="AK41" s="1235"/>
      <c r="AL41" s="1235"/>
      <c r="AM41" s="1235"/>
      <c r="AN41" s="1235"/>
      <c r="AO41" s="1235"/>
      <c r="AP41" s="1235"/>
      <c r="AQ41" s="1235"/>
      <c r="AR41" s="1235"/>
      <c r="AS41" s="1235"/>
      <c r="AT41" s="1235"/>
      <c r="AU41" s="1235"/>
      <c r="AV41" s="1235"/>
      <c r="AW41" s="1235"/>
      <c r="AX41" s="1235"/>
      <c r="AY41" s="1235"/>
      <c r="AZ41" s="1235"/>
      <c r="BA41" s="1235"/>
      <c r="BB41" s="1235"/>
      <c r="BC41" s="1235"/>
      <c r="BD41" s="1235"/>
      <c r="BE41" s="1235"/>
      <c r="BF41" s="1235"/>
      <c r="BG41" s="1235"/>
      <c r="BH41" s="1235"/>
      <c r="BI41" s="1235"/>
      <c r="BJ41" s="1235"/>
      <c r="BK41" s="1235"/>
      <c r="BL41" s="1235"/>
      <c r="BM41" s="1235"/>
    </row>
    <row r="42" spans="2:65">
      <c r="B42" s="1235"/>
      <c r="C42" s="1235"/>
      <c r="D42" s="1235"/>
      <c r="E42" s="1235"/>
      <c r="F42" s="1235"/>
      <c r="G42" s="1235"/>
      <c r="H42" s="1235"/>
      <c r="I42" s="1235"/>
      <c r="J42" s="1235"/>
      <c r="K42" s="1235"/>
      <c r="L42" s="1235"/>
      <c r="M42" s="1235"/>
      <c r="N42" s="1235"/>
      <c r="O42" s="1235"/>
      <c r="P42" s="1235"/>
      <c r="Q42" s="1235"/>
      <c r="R42" s="1235"/>
      <c r="S42" s="1235"/>
      <c r="T42" s="1235"/>
      <c r="U42" s="1235"/>
      <c r="V42" s="1235"/>
      <c r="W42" s="1235"/>
      <c r="X42" s="1235"/>
      <c r="Y42" s="1235"/>
      <c r="Z42" s="1235"/>
      <c r="AA42" s="1235"/>
      <c r="AB42" s="1235"/>
      <c r="AC42" s="1235"/>
      <c r="AD42" s="1235"/>
      <c r="AE42" s="1235"/>
      <c r="AF42" s="1235"/>
      <c r="AG42" s="1235"/>
      <c r="AH42" s="1235"/>
      <c r="AI42" s="1235"/>
      <c r="AJ42" s="1235"/>
      <c r="AK42" s="1235"/>
      <c r="AL42" s="1235"/>
      <c r="AM42" s="1235"/>
      <c r="AN42" s="1235"/>
      <c r="AO42" s="1235"/>
      <c r="AP42" s="1235"/>
      <c r="AQ42" s="1235"/>
      <c r="AR42" s="1235"/>
      <c r="AS42" s="1235"/>
      <c r="AT42" s="1235"/>
      <c r="AU42" s="1235"/>
      <c r="AV42" s="1235"/>
      <c r="AW42" s="1235"/>
      <c r="AX42" s="1235"/>
      <c r="AY42" s="1235"/>
      <c r="AZ42" s="1235"/>
      <c r="BA42" s="1235"/>
      <c r="BB42" s="1235"/>
      <c r="BC42" s="1235"/>
      <c r="BD42" s="1235"/>
      <c r="BE42" s="1235"/>
      <c r="BF42" s="1235"/>
      <c r="BG42" s="1235"/>
      <c r="BH42" s="1235"/>
      <c r="BI42" s="1235"/>
      <c r="BJ42" s="1235"/>
      <c r="BK42" s="1235"/>
      <c r="BL42" s="1235"/>
      <c r="BM42" s="1235"/>
    </row>
    <row r="43" spans="2:65">
      <c r="B43" s="1235"/>
      <c r="C43" s="1235"/>
      <c r="D43" s="1235"/>
      <c r="E43" s="1235"/>
      <c r="F43" s="1235"/>
      <c r="G43" s="1235"/>
      <c r="H43" s="1235"/>
      <c r="I43" s="1235"/>
      <c r="J43" s="1235"/>
      <c r="K43" s="1235"/>
      <c r="L43" s="1235"/>
      <c r="M43" s="1235"/>
      <c r="N43" s="1235"/>
      <c r="O43" s="1235"/>
      <c r="P43" s="1235"/>
      <c r="Q43" s="1235"/>
      <c r="R43" s="1235"/>
      <c r="S43" s="1235"/>
      <c r="T43" s="1235"/>
      <c r="U43" s="1235"/>
      <c r="V43" s="1235"/>
      <c r="W43" s="1235"/>
      <c r="X43" s="1235"/>
      <c r="Y43" s="1235"/>
      <c r="Z43" s="1235"/>
      <c r="AA43" s="1235"/>
      <c r="AB43" s="1235"/>
      <c r="AC43" s="1235"/>
      <c r="AD43" s="1235"/>
      <c r="AE43" s="1235"/>
      <c r="AF43" s="1235"/>
      <c r="AG43" s="1235"/>
      <c r="AH43" s="1235"/>
      <c r="AI43" s="1235"/>
      <c r="AJ43" s="1235"/>
      <c r="AK43" s="1235"/>
      <c r="AL43" s="1235"/>
      <c r="AM43" s="1235"/>
      <c r="AN43" s="1235"/>
      <c r="AO43" s="1235"/>
      <c r="AP43" s="1235"/>
      <c r="AQ43" s="1235"/>
      <c r="AR43" s="1235"/>
      <c r="AS43" s="1235"/>
      <c r="AT43" s="1235"/>
      <c r="AU43" s="1235"/>
      <c r="AV43" s="1235"/>
      <c r="AW43" s="1235"/>
      <c r="AX43" s="1235"/>
      <c r="AY43" s="1235"/>
      <c r="AZ43" s="1235"/>
      <c r="BA43" s="1235"/>
      <c r="BB43" s="1235"/>
      <c r="BC43" s="1235"/>
      <c r="BD43" s="1235"/>
      <c r="BE43" s="1235"/>
      <c r="BF43" s="1235"/>
      <c r="BG43" s="1235"/>
      <c r="BH43" s="1235"/>
      <c r="BI43" s="1235"/>
      <c r="BJ43" s="1235"/>
      <c r="BK43" s="1235"/>
      <c r="BL43" s="1235"/>
      <c r="BM43" s="1235"/>
    </row>
    <row r="44" spans="2:65">
      <c r="B44" s="1235"/>
      <c r="C44" s="1235"/>
      <c r="D44" s="1235"/>
      <c r="E44" s="1235"/>
      <c r="F44" s="1235"/>
      <c r="G44" s="1235"/>
      <c r="H44" s="1235"/>
      <c r="I44" s="1235"/>
      <c r="J44" s="1235"/>
      <c r="K44" s="1235"/>
      <c r="L44" s="1235"/>
      <c r="M44" s="1235"/>
      <c r="N44" s="1235"/>
      <c r="O44" s="1235"/>
      <c r="P44" s="1235"/>
      <c r="Q44" s="1235"/>
      <c r="R44" s="1235"/>
      <c r="S44" s="1235"/>
      <c r="T44" s="1235"/>
      <c r="U44" s="1235"/>
      <c r="V44" s="1235"/>
      <c r="W44" s="1235"/>
      <c r="X44" s="1235"/>
      <c r="Y44" s="1235"/>
      <c r="Z44" s="1235"/>
      <c r="AA44" s="1235"/>
      <c r="AB44" s="1235"/>
      <c r="AC44" s="1235"/>
      <c r="AD44" s="1235"/>
      <c r="AE44" s="1235"/>
      <c r="AF44" s="1235"/>
      <c r="AG44" s="1235"/>
      <c r="AH44" s="1235"/>
      <c r="AI44" s="1235"/>
      <c r="AJ44" s="1235"/>
      <c r="AK44" s="1235"/>
      <c r="AL44" s="1235"/>
      <c r="AM44" s="1235"/>
      <c r="AN44" s="1235"/>
      <c r="AO44" s="1235"/>
      <c r="AP44" s="1235"/>
      <c r="AQ44" s="1235"/>
      <c r="AR44" s="1235"/>
      <c r="AS44" s="1235"/>
      <c r="AT44" s="1235"/>
      <c r="AU44" s="1235"/>
      <c r="AV44" s="1235"/>
      <c r="AW44" s="1235"/>
      <c r="AX44" s="1235"/>
      <c r="AY44" s="1235"/>
      <c r="AZ44" s="1235"/>
      <c r="BA44" s="1235"/>
      <c r="BB44" s="1235"/>
      <c r="BC44" s="1235"/>
      <c r="BD44" s="1235"/>
      <c r="BE44" s="1235"/>
      <c r="BF44" s="1235"/>
      <c r="BG44" s="1235"/>
      <c r="BH44" s="1235"/>
      <c r="BI44" s="1235"/>
      <c r="BJ44" s="1235"/>
      <c r="BK44" s="1235"/>
      <c r="BL44" s="1235"/>
      <c r="BM44" s="1235"/>
    </row>
    <row r="45" spans="2:65">
      <c r="B45" s="1235"/>
      <c r="C45" s="1235"/>
      <c r="D45" s="1235"/>
      <c r="E45" s="1235"/>
      <c r="F45" s="1235"/>
      <c r="G45" s="1235"/>
      <c r="H45" s="1235"/>
      <c r="I45" s="1235"/>
      <c r="J45" s="1235"/>
      <c r="K45" s="1235"/>
      <c r="L45" s="1235"/>
      <c r="M45" s="1235"/>
      <c r="N45" s="1235"/>
      <c r="O45" s="1235"/>
      <c r="P45" s="1235"/>
      <c r="Q45" s="1235"/>
      <c r="R45" s="1235"/>
      <c r="S45" s="1235"/>
      <c r="T45" s="1235"/>
      <c r="U45" s="1235"/>
      <c r="V45" s="1235"/>
      <c r="W45" s="1235"/>
      <c r="X45" s="1235"/>
      <c r="Y45" s="1235"/>
      <c r="Z45" s="1235"/>
      <c r="AA45" s="1235"/>
      <c r="AB45" s="1235"/>
      <c r="AC45" s="1235"/>
      <c r="AD45" s="1235"/>
      <c r="AE45" s="1235"/>
      <c r="AF45" s="1235"/>
      <c r="AG45" s="1235"/>
      <c r="AH45" s="1235"/>
      <c r="AI45" s="1235"/>
      <c r="AJ45" s="1235"/>
      <c r="AK45" s="1235"/>
      <c r="AL45" s="1235"/>
      <c r="AM45" s="1235"/>
      <c r="AN45" s="1235"/>
      <c r="AO45" s="1235"/>
      <c r="AP45" s="1235"/>
      <c r="AQ45" s="1235"/>
      <c r="AR45" s="1235"/>
      <c r="AS45" s="1235"/>
      <c r="AT45" s="1235"/>
      <c r="AU45" s="1235"/>
      <c r="AV45" s="1235"/>
      <c r="AW45" s="1235"/>
      <c r="AX45" s="1235"/>
      <c r="AY45" s="1235"/>
      <c r="AZ45" s="1235"/>
      <c r="BA45" s="1235"/>
      <c r="BB45" s="1235"/>
      <c r="BC45" s="1235"/>
      <c r="BD45" s="1235"/>
      <c r="BE45" s="1235"/>
      <c r="BF45" s="1235"/>
      <c r="BG45" s="1235"/>
      <c r="BH45" s="1235"/>
      <c r="BI45" s="1235"/>
      <c r="BJ45" s="1235"/>
      <c r="BK45" s="1235"/>
      <c r="BL45" s="1235"/>
      <c r="BM45" s="1235"/>
    </row>
    <row r="46" spans="2:65">
      <c r="B46" s="1235"/>
      <c r="C46" s="1235"/>
      <c r="D46" s="1235"/>
      <c r="E46" s="1235"/>
      <c r="F46" s="1235"/>
      <c r="G46" s="1235"/>
      <c r="H46" s="1235"/>
      <c r="I46" s="1235"/>
      <c r="J46" s="1235"/>
      <c r="K46" s="1235"/>
      <c r="L46" s="1235"/>
      <c r="M46" s="1235"/>
      <c r="N46" s="1235"/>
      <c r="O46" s="1235"/>
      <c r="P46" s="1235"/>
      <c r="Q46" s="1235"/>
      <c r="R46" s="1235"/>
      <c r="S46" s="1235"/>
      <c r="T46" s="1235"/>
      <c r="U46" s="1235"/>
      <c r="V46" s="1235"/>
      <c r="W46" s="1235"/>
      <c r="X46" s="1235"/>
      <c r="Y46" s="1235"/>
      <c r="Z46" s="1235"/>
      <c r="AA46" s="1235"/>
      <c r="AB46" s="1235"/>
      <c r="AC46" s="1235"/>
      <c r="AD46" s="1235"/>
      <c r="AE46" s="1235"/>
      <c r="AF46" s="1235"/>
      <c r="AG46" s="1235"/>
      <c r="AH46" s="1235"/>
      <c r="AI46" s="1235"/>
      <c r="AJ46" s="1235"/>
      <c r="AK46" s="1235"/>
      <c r="AL46" s="1235"/>
      <c r="AM46" s="1235"/>
      <c r="AN46" s="1235"/>
      <c r="AO46" s="1235"/>
      <c r="AP46" s="1235"/>
      <c r="AQ46" s="1235"/>
      <c r="AR46" s="1235"/>
      <c r="AS46" s="1235"/>
      <c r="AT46" s="1235"/>
      <c r="AU46" s="1235"/>
      <c r="AV46" s="1235"/>
      <c r="AW46" s="1235"/>
      <c r="AX46" s="1235"/>
      <c r="AY46" s="1235"/>
      <c r="AZ46" s="1235"/>
      <c r="BA46" s="1235"/>
      <c r="BB46" s="1235"/>
      <c r="BC46" s="1235"/>
      <c r="BD46" s="1235"/>
      <c r="BE46" s="1235"/>
      <c r="BF46" s="1235"/>
      <c r="BG46" s="1235"/>
      <c r="BH46" s="1235"/>
      <c r="BI46" s="1235"/>
      <c r="BJ46" s="1235"/>
      <c r="BK46" s="1235"/>
      <c r="BL46" s="1235"/>
      <c r="BM46" s="1235"/>
    </row>
    <row r="47" spans="2:65">
      <c r="B47" s="1235"/>
      <c r="C47" s="1235"/>
      <c r="D47" s="1235"/>
      <c r="E47" s="1235"/>
      <c r="F47" s="1235"/>
      <c r="G47" s="1235"/>
      <c r="H47" s="1235"/>
      <c r="I47" s="1235"/>
      <c r="J47" s="1235"/>
      <c r="K47" s="1235"/>
      <c r="L47" s="1235"/>
      <c r="M47" s="1235"/>
      <c r="N47" s="1235"/>
      <c r="O47" s="1235"/>
      <c r="P47" s="1235"/>
      <c r="Q47" s="1235"/>
      <c r="R47" s="1235"/>
      <c r="S47" s="1235"/>
      <c r="T47" s="1235"/>
      <c r="U47" s="1235"/>
      <c r="V47" s="1235"/>
      <c r="W47" s="1235"/>
      <c r="X47" s="1235"/>
      <c r="Y47" s="1235"/>
      <c r="Z47" s="1235"/>
      <c r="AA47" s="1235"/>
      <c r="AB47" s="1235"/>
      <c r="AC47" s="1235"/>
      <c r="AD47" s="1235"/>
      <c r="AE47" s="1235"/>
      <c r="AF47" s="1235"/>
      <c r="AG47" s="1235"/>
      <c r="AH47" s="1235"/>
      <c r="AI47" s="1235"/>
      <c r="AJ47" s="1235"/>
      <c r="AK47" s="1235"/>
      <c r="AL47" s="1235"/>
      <c r="AM47" s="1235"/>
      <c r="AN47" s="1235"/>
      <c r="AO47" s="1235"/>
      <c r="AP47" s="1235"/>
      <c r="AQ47" s="1235"/>
      <c r="AR47" s="1235"/>
      <c r="AS47" s="1235"/>
      <c r="AT47" s="1235"/>
      <c r="AU47" s="1235"/>
      <c r="AV47" s="1235"/>
      <c r="AW47" s="1235"/>
      <c r="AX47" s="1235"/>
      <c r="AY47" s="1235"/>
      <c r="AZ47" s="1235"/>
      <c r="BA47" s="1235"/>
      <c r="BB47" s="1235"/>
      <c r="BC47" s="1235"/>
      <c r="BD47" s="1235"/>
      <c r="BE47" s="1235"/>
      <c r="BF47" s="1235"/>
      <c r="BG47" s="1235"/>
      <c r="BH47" s="1235"/>
      <c r="BI47" s="1235"/>
      <c r="BJ47" s="1235"/>
      <c r="BK47" s="1235"/>
      <c r="BL47" s="1235"/>
      <c r="BM47" s="1235"/>
    </row>
    <row r="48" spans="2:65">
      <c r="B48" s="1235"/>
      <c r="C48" s="1235"/>
      <c r="D48" s="1235"/>
      <c r="E48" s="1235"/>
      <c r="F48" s="1235"/>
      <c r="G48" s="1235"/>
      <c r="H48" s="1235"/>
      <c r="I48" s="1235"/>
      <c r="J48" s="1235"/>
      <c r="K48" s="1235"/>
      <c r="L48" s="1235"/>
      <c r="M48" s="1235"/>
      <c r="N48" s="1235"/>
      <c r="O48" s="1235"/>
      <c r="P48" s="1235"/>
      <c r="Q48" s="1235"/>
      <c r="R48" s="1235"/>
      <c r="S48" s="1235"/>
      <c r="T48" s="1235"/>
      <c r="U48" s="1235"/>
      <c r="V48" s="1235"/>
      <c r="W48" s="1235"/>
      <c r="X48" s="1235"/>
      <c r="Y48" s="1235"/>
      <c r="Z48" s="1235"/>
      <c r="AA48" s="1235"/>
      <c r="AB48" s="1235"/>
      <c r="AC48" s="1235"/>
      <c r="AD48" s="1235"/>
      <c r="AE48" s="1235"/>
      <c r="AF48" s="1235"/>
      <c r="AG48" s="1235"/>
      <c r="AH48" s="1235"/>
      <c r="AI48" s="1235"/>
      <c r="AJ48" s="1235"/>
      <c r="AK48" s="1235"/>
      <c r="AL48" s="1235"/>
      <c r="AM48" s="1235"/>
      <c r="AN48" s="1235"/>
      <c r="AO48" s="1235"/>
      <c r="AP48" s="1235"/>
      <c r="AQ48" s="1235"/>
      <c r="AR48" s="1235"/>
      <c r="AS48" s="1235"/>
      <c r="AT48" s="1235"/>
      <c r="AU48" s="1235"/>
      <c r="AV48" s="1235"/>
      <c r="AW48" s="1235"/>
      <c r="AX48" s="1235"/>
      <c r="AY48" s="1235"/>
      <c r="AZ48" s="1235"/>
      <c r="BA48" s="1235"/>
      <c r="BB48" s="1235"/>
      <c r="BC48" s="1235"/>
      <c r="BD48" s="1235"/>
      <c r="BE48" s="1235"/>
      <c r="BF48" s="1235"/>
      <c r="BG48" s="1235"/>
      <c r="BH48" s="1235"/>
      <c r="BI48" s="1235"/>
      <c r="BJ48" s="1235"/>
      <c r="BK48" s="1235"/>
      <c r="BL48" s="1235"/>
      <c r="BM48" s="1235"/>
    </row>
    <row r="49" spans="2:65">
      <c r="B49" s="1235"/>
      <c r="C49" s="1235"/>
      <c r="D49" s="1235"/>
      <c r="E49" s="1235"/>
      <c r="F49" s="1235"/>
      <c r="G49" s="1235"/>
      <c r="H49" s="1235"/>
      <c r="I49" s="1235"/>
      <c r="J49" s="1235"/>
      <c r="K49" s="1235"/>
      <c r="L49" s="1235"/>
      <c r="M49" s="1235"/>
      <c r="N49" s="1235"/>
      <c r="O49" s="1235"/>
      <c r="P49" s="1235"/>
      <c r="Q49" s="1235"/>
      <c r="R49" s="1235"/>
      <c r="S49" s="1235"/>
      <c r="T49" s="1235"/>
      <c r="U49" s="1235"/>
      <c r="V49" s="1235"/>
      <c r="W49" s="1235"/>
      <c r="X49" s="1235"/>
      <c r="Y49" s="1235"/>
      <c r="Z49" s="1235"/>
      <c r="AA49" s="1235"/>
      <c r="AB49" s="1235"/>
      <c r="AC49" s="1235"/>
      <c r="AD49" s="1235"/>
      <c r="AE49" s="1235"/>
      <c r="AF49" s="1235"/>
      <c r="AG49" s="1235"/>
      <c r="AH49" s="1235"/>
      <c r="AI49" s="1235"/>
      <c r="AJ49" s="1235"/>
      <c r="AK49" s="1235"/>
      <c r="AL49" s="1235"/>
      <c r="AM49" s="1235"/>
      <c r="AN49" s="1235"/>
      <c r="AO49" s="1235"/>
      <c r="AP49" s="1235"/>
      <c r="AQ49" s="1235"/>
      <c r="AR49" s="1235"/>
      <c r="AS49" s="1235"/>
      <c r="AT49" s="1235"/>
      <c r="AU49" s="1235"/>
      <c r="AV49" s="1235"/>
      <c r="AW49" s="1235"/>
      <c r="AX49" s="1235"/>
      <c r="AY49" s="1235"/>
      <c r="AZ49" s="1235"/>
      <c r="BA49" s="1235"/>
      <c r="BB49" s="1235"/>
      <c r="BC49" s="1235"/>
      <c r="BD49" s="1235"/>
      <c r="BE49" s="1235"/>
      <c r="BF49" s="1235"/>
      <c r="BG49" s="1235"/>
      <c r="BH49" s="1235"/>
      <c r="BI49" s="1235"/>
      <c r="BJ49" s="1235"/>
      <c r="BK49" s="1235"/>
      <c r="BL49" s="1235"/>
      <c r="BM49" s="1235"/>
    </row>
  </sheetData>
  <mergeCells count="284">
    <mergeCell ref="B26:AG49"/>
    <mergeCell ref="B21:H21"/>
    <mergeCell ref="I21:R21"/>
    <mergeCell ref="S21:U21"/>
    <mergeCell ref="V21:AG21"/>
    <mergeCell ref="B22:AG22"/>
    <mergeCell ref="B23:H23"/>
    <mergeCell ref="I23:R23"/>
    <mergeCell ref="B20:H20"/>
    <mergeCell ref="I20:R20"/>
    <mergeCell ref="S20:U20"/>
    <mergeCell ref="V20:AG20"/>
    <mergeCell ref="B24:H24"/>
    <mergeCell ref="I24:R24"/>
    <mergeCell ref="S24:U24"/>
    <mergeCell ref="V24:AG24"/>
    <mergeCell ref="B25:AG25"/>
    <mergeCell ref="S23:U23"/>
    <mergeCell ref="V23:AG23"/>
    <mergeCell ref="B16:BM16"/>
    <mergeCell ref="AN15:AO15"/>
    <mergeCell ref="AP15:AQ15"/>
    <mergeCell ref="AR15:AS15"/>
    <mergeCell ref="AT15:AU15"/>
    <mergeCell ref="AV15:AW15"/>
    <mergeCell ref="AX15:AY15"/>
    <mergeCell ref="V15:X15"/>
    <mergeCell ref="Y15:AC15"/>
    <mergeCell ref="AD15:AG15"/>
    <mergeCell ref="AH15:AI15"/>
    <mergeCell ref="AJ15:AK15"/>
    <mergeCell ref="AL15:AM15"/>
    <mergeCell ref="B17:H17"/>
    <mergeCell ref="I17:AG17"/>
    <mergeCell ref="AH17:BM49"/>
    <mergeCell ref="B18:H18"/>
    <mergeCell ref="I18:AG18"/>
    <mergeCell ref="B19:AG19"/>
    <mergeCell ref="BD14:BE14"/>
    <mergeCell ref="BF14:BI14"/>
    <mergeCell ref="BJ14:BM14"/>
    <mergeCell ref="B15:F15"/>
    <mergeCell ref="G15:H15"/>
    <mergeCell ref="I15:J15"/>
    <mergeCell ref="K15:L15"/>
    <mergeCell ref="M15:N15"/>
    <mergeCell ref="O15:P15"/>
    <mergeCell ref="Q15:U15"/>
    <mergeCell ref="AR14:AS14"/>
    <mergeCell ref="AT14:AU14"/>
    <mergeCell ref="AV14:AW14"/>
    <mergeCell ref="AX14:AY14"/>
    <mergeCell ref="AZ14:BA14"/>
    <mergeCell ref="BB14:BC14"/>
    <mergeCell ref="AD14:AG14"/>
    <mergeCell ref="AH14:AI14"/>
    <mergeCell ref="AJ14:AK14"/>
    <mergeCell ref="AL14:AM14"/>
    <mergeCell ref="AN14:AO14"/>
    <mergeCell ref="AP14:AQ14"/>
    <mergeCell ref="AZ15:BA15"/>
    <mergeCell ref="BB15:BC15"/>
    <mergeCell ref="BD12:BE12"/>
    <mergeCell ref="BF12:BI12"/>
    <mergeCell ref="BJ12:BM12"/>
    <mergeCell ref="AV12:AW12"/>
    <mergeCell ref="AX12:AY12"/>
    <mergeCell ref="BJ13:BM13"/>
    <mergeCell ref="AV13:AW13"/>
    <mergeCell ref="AX13:AY13"/>
    <mergeCell ref="AZ13:BA13"/>
    <mergeCell ref="BB13:BC13"/>
    <mergeCell ref="BD13:BE13"/>
    <mergeCell ref="BF13:BI13"/>
    <mergeCell ref="AJ13:AK13"/>
    <mergeCell ref="AL13:AM13"/>
    <mergeCell ref="AN13:AO13"/>
    <mergeCell ref="BD15:BE15"/>
    <mergeCell ref="BF15:BI15"/>
    <mergeCell ref="BJ15:BM15"/>
    <mergeCell ref="B14:F14"/>
    <mergeCell ref="G14:H14"/>
    <mergeCell ref="I14:J14"/>
    <mergeCell ref="K14:L14"/>
    <mergeCell ref="M14:N14"/>
    <mergeCell ref="O14:P14"/>
    <mergeCell ref="Q14:U14"/>
    <mergeCell ref="V14:X14"/>
    <mergeCell ref="Y14:AC14"/>
    <mergeCell ref="B13:F13"/>
    <mergeCell ref="G13:H13"/>
    <mergeCell ref="I13:J13"/>
    <mergeCell ref="K13:L13"/>
    <mergeCell ref="M13:N13"/>
    <mergeCell ref="AN12:AO12"/>
    <mergeCell ref="AP12:AQ12"/>
    <mergeCell ref="AR12:AS12"/>
    <mergeCell ref="AT12:AU12"/>
    <mergeCell ref="V12:X12"/>
    <mergeCell ref="Y12:AC12"/>
    <mergeCell ref="AD12:AG12"/>
    <mergeCell ref="AH12:AI12"/>
    <mergeCell ref="AJ12:AK12"/>
    <mergeCell ref="AL12:AM12"/>
    <mergeCell ref="V13:X13"/>
    <mergeCell ref="Y13:AC13"/>
    <mergeCell ref="AD13:AG13"/>
    <mergeCell ref="AH13:AI13"/>
    <mergeCell ref="AP13:AQ13"/>
    <mergeCell ref="AR13:AS13"/>
    <mergeCell ref="AT13:AU13"/>
    <mergeCell ref="O13:P13"/>
    <mergeCell ref="Q13:U13"/>
    <mergeCell ref="BD11:BE11"/>
    <mergeCell ref="BF11:BI11"/>
    <mergeCell ref="BJ11:BM11"/>
    <mergeCell ref="B12:F12"/>
    <mergeCell ref="G12:H12"/>
    <mergeCell ref="I12:J12"/>
    <mergeCell ref="K12:L12"/>
    <mergeCell ref="M12:N12"/>
    <mergeCell ref="O12:P12"/>
    <mergeCell ref="Q12:U12"/>
    <mergeCell ref="AR11:AS11"/>
    <mergeCell ref="AT11:AU11"/>
    <mergeCell ref="AV11:AW11"/>
    <mergeCell ref="AX11:AY11"/>
    <mergeCell ref="AZ11:BA11"/>
    <mergeCell ref="BB11:BC11"/>
    <mergeCell ref="AD11:AG11"/>
    <mergeCell ref="AH11:AI11"/>
    <mergeCell ref="AJ11:AK11"/>
    <mergeCell ref="AL11:AM11"/>
    <mergeCell ref="AN11:AO11"/>
    <mergeCell ref="AP11:AQ11"/>
    <mergeCell ref="AZ12:BA12"/>
    <mergeCell ref="BB12:BC12"/>
    <mergeCell ref="AZ9:BA9"/>
    <mergeCell ref="BB9:BC9"/>
    <mergeCell ref="BD9:BE9"/>
    <mergeCell ref="BF9:BI9"/>
    <mergeCell ref="BJ9:BM9"/>
    <mergeCell ref="AV9:AW9"/>
    <mergeCell ref="AX9:AY9"/>
    <mergeCell ref="BJ10:BM10"/>
    <mergeCell ref="B11:F11"/>
    <mergeCell ref="G11:H11"/>
    <mergeCell ref="I11:J11"/>
    <mergeCell ref="K11:L11"/>
    <mergeCell ref="M11:N11"/>
    <mergeCell ref="O11:P11"/>
    <mergeCell ref="Q11:U11"/>
    <mergeCell ref="V11:X11"/>
    <mergeCell ref="Y11:AC11"/>
    <mergeCell ref="AV10:AW10"/>
    <mergeCell ref="AX10:AY10"/>
    <mergeCell ref="AZ10:BA10"/>
    <mergeCell ref="BB10:BC10"/>
    <mergeCell ref="BD10:BE10"/>
    <mergeCell ref="BF10:BI10"/>
    <mergeCell ref="AJ10:AK10"/>
    <mergeCell ref="AT9:AU9"/>
    <mergeCell ref="V9:X9"/>
    <mergeCell ref="Y9:AC9"/>
    <mergeCell ref="AD9:AG9"/>
    <mergeCell ref="AH9:AI9"/>
    <mergeCell ref="AJ9:AK9"/>
    <mergeCell ref="AL9:AM9"/>
    <mergeCell ref="V10:X10"/>
    <mergeCell ref="Y10:AC10"/>
    <mergeCell ref="AD10:AG10"/>
    <mergeCell ref="AH10:AI10"/>
    <mergeCell ref="AL10:AM10"/>
    <mergeCell ref="AN10:AO10"/>
    <mergeCell ref="AP10:AQ10"/>
    <mergeCell ref="AR10:AS10"/>
    <mergeCell ref="AT10:AU10"/>
    <mergeCell ref="AP8:AQ8"/>
    <mergeCell ref="B10:F10"/>
    <mergeCell ref="G10:H10"/>
    <mergeCell ref="I10:J10"/>
    <mergeCell ref="K10:L10"/>
    <mergeCell ref="M10:N10"/>
    <mergeCell ref="AN9:AO9"/>
    <mergeCell ref="AP9:AQ9"/>
    <mergeCell ref="AR9:AS9"/>
    <mergeCell ref="O10:P10"/>
    <mergeCell ref="Q10:U10"/>
    <mergeCell ref="AT7:AU7"/>
    <mergeCell ref="O7:P7"/>
    <mergeCell ref="Q7:U7"/>
    <mergeCell ref="BD8:BE8"/>
    <mergeCell ref="BF8:BI8"/>
    <mergeCell ref="BJ8:BM8"/>
    <mergeCell ref="B9:F9"/>
    <mergeCell ref="G9:H9"/>
    <mergeCell ref="I9:J9"/>
    <mergeCell ref="K9:L9"/>
    <mergeCell ref="M9:N9"/>
    <mergeCell ref="O9:P9"/>
    <mergeCell ref="Q9:U9"/>
    <mergeCell ref="AR8:AS8"/>
    <mergeCell ref="AT8:AU8"/>
    <mergeCell ref="AV8:AW8"/>
    <mergeCell ref="AX8:AY8"/>
    <mergeCell ref="AZ8:BA8"/>
    <mergeCell ref="BB8:BC8"/>
    <mergeCell ref="AD8:AG8"/>
    <mergeCell ref="AH8:AI8"/>
    <mergeCell ref="AJ8:AK8"/>
    <mergeCell ref="AL8:AM8"/>
    <mergeCell ref="AN8:AO8"/>
    <mergeCell ref="AX6:AY6"/>
    <mergeCell ref="AZ6:BA6"/>
    <mergeCell ref="BB6:BC6"/>
    <mergeCell ref="BD6:BE6"/>
    <mergeCell ref="BF6:BI6"/>
    <mergeCell ref="AT6:AU6"/>
    <mergeCell ref="AV6:AW6"/>
    <mergeCell ref="BJ7:BM7"/>
    <mergeCell ref="B8:F8"/>
    <mergeCell ref="G8:H8"/>
    <mergeCell ref="I8:J8"/>
    <mergeCell ref="K8:L8"/>
    <mergeCell ref="M8:N8"/>
    <mergeCell ref="O8:P8"/>
    <mergeCell ref="Q8:U8"/>
    <mergeCell ref="V8:X8"/>
    <mergeCell ref="Y8:AC8"/>
    <mergeCell ref="AV7:AW7"/>
    <mergeCell ref="AX7:AY7"/>
    <mergeCell ref="AZ7:BA7"/>
    <mergeCell ref="BB7:BC7"/>
    <mergeCell ref="BD7:BE7"/>
    <mergeCell ref="BF7:BI7"/>
    <mergeCell ref="AJ7:AK7"/>
    <mergeCell ref="AR6:AS6"/>
    <mergeCell ref="Q6:U6"/>
    <mergeCell ref="V6:X6"/>
    <mergeCell ref="Y6:AC6"/>
    <mergeCell ref="AD6:AG6"/>
    <mergeCell ref="AH6:AI6"/>
    <mergeCell ref="AJ6:AK6"/>
    <mergeCell ref="V7:X7"/>
    <mergeCell ref="Y7:AC7"/>
    <mergeCell ref="AD7:AG7"/>
    <mergeCell ref="AH7:AI7"/>
    <mergeCell ref="AL7:AM7"/>
    <mergeCell ref="AN7:AO7"/>
    <mergeCell ref="AP7:AQ7"/>
    <mergeCell ref="AR7:AS7"/>
    <mergeCell ref="O6:P6"/>
    <mergeCell ref="B7:F7"/>
    <mergeCell ref="G7:H7"/>
    <mergeCell ref="I7:J7"/>
    <mergeCell ref="K7:L7"/>
    <mergeCell ref="M7:N7"/>
    <mergeCell ref="AL6:AM6"/>
    <mergeCell ref="AN6:AO6"/>
    <mergeCell ref="AP6:AQ6"/>
    <mergeCell ref="G2:O2"/>
    <mergeCell ref="G1:O1"/>
    <mergeCell ref="U1:AU2"/>
    <mergeCell ref="B4:BM4"/>
    <mergeCell ref="B5:F5"/>
    <mergeCell ref="G5:P5"/>
    <mergeCell ref="Q5:X5"/>
    <mergeCell ref="Y5:AG5"/>
    <mergeCell ref="AH5:AO5"/>
    <mergeCell ref="AP5:AS5"/>
    <mergeCell ref="AT5:AW5"/>
    <mergeCell ref="B1:F1"/>
    <mergeCell ref="B2:F2"/>
    <mergeCell ref="B3:F3"/>
    <mergeCell ref="G3:O3"/>
    <mergeCell ref="AX5:BA5"/>
    <mergeCell ref="BB5:BE5"/>
    <mergeCell ref="BF5:BI5"/>
    <mergeCell ref="BJ5:BM6"/>
    <mergeCell ref="B6:F6"/>
    <mergeCell ref="G6:H6"/>
    <mergeCell ref="I6:J6"/>
    <mergeCell ref="K6:L6"/>
    <mergeCell ref="M6:N6"/>
  </mergeCells>
  <pageMargins left="0.7" right="0.7" top="0.75" bottom="0.75" header="0.3" footer="0.3"/>
  <pageSetup paperSize="341"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83"/>
  <sheetViews>
    <sheetView topLeftCell="A36" workbookViewId="0">
      <selection activeCell="A27" sqref="A27:A28"/>
    </sheetView>
  </sheetViews>
  <sheetFormatPr defaultColWidth="11.42578125" defaultRowHeight="12.75"/>
  <cols>
    <col min="1" max="1" width="116.7109375" style="23" customWidth="1"/>
    <col min="2" max="16384" width="11.42578125" style="24"/>
  </cols>
  <sheetData>
    <row r="1" spans="1:1" ht="55.15" customHeight="1">
      <c r="A1" s="391"/>
    </row>
    <row r="2" spans="1:1" ht="26.25">
      <c r="A2" s="392" t="s">
        <v>47</v>
      </c>
    </row>
    <row r="3" spans="1:1" ht="15.75" customHeight="1">
      <c r="A3" s="393"/>
    </row>
    <row r="4" spans="1:1" ht="30.6" customHeight="1">
      <c r="A4" s="656" t="s">
        <v>48</v>
      </c>
    </row>
    <row r="5" spans="1:1" ht="8.25" customHeight="1">
      <c r="A5" s="657"/>
    </row>
    <row r="6" spans="1:1" ht="41.45" customHeight="1">
      <c r="A6" s="654" t="s">
        <v>49</v>
      </c>
    </row>
    <row r="7" spans="1:1">
      <c r="A7" s="655"/>
    </row>
    <row r="8" spans="1:1" ht="22.9" customHeight="1">
      <c r="A8" s="652" t="s">
        <v>50</v>
      </c>
    </row>
    <row r="9" spans="1:1" ht="13.5" customHeight="1">
      <c r="A9" s="653"/>
    </row>
    <row r="10" spans="1:1" ht="15">
      <c r="A10" s="394" t="s">
        <v>51</v>
      </c>
    </row>
    <row r="11" spans="1:1" ht="45.6" customHeight="1">
      <c r="A11" s="649" t="s">
        <v>565</v>
      </c>
    </row>
    <row r="12" spans="1:1" ht="15.6" customHeight="1">
      <c r="A12" s="650"/>
    </row>
    <row r="13" spans="1:1" ht="30.6" customHeight="1">
      <c r="A13" s="649" t="s">
        <v>576</v>
      </c>
    </row>
    <row r="14" spans="1:1" ht="15.6" customHeight="1">
      <c r="A14" s="650"/>
    </row>
    <row r="15" spans="1:1" ht="15.6" customHeight="1">
      <c r="A15" s="649" t="s">
        <v>575</v>
      </c>
    </row>
    <row r="16" spans="1:1" ht="15.6" customHeight="1">
      <c r="A16" s="650"/>
    </row>
    <row r="17" spans="1:1" ht="60.6" customHeight="1">
      <c r="A17" s="649" t="s">
        <v>566</v>
      </c>
    </row>
    <row r="18" spans="1:1" ht="15.6" customHeight="1">
      <c r="A18" s="650"/>
    </row>
    <row r="19" spans="1:1" ht="30.6" customHeight="1">
      <c r="A19" s="649" t="s">
        <v>567</v>
      </c>
    </row>
    <row r="20" spans="1:1" ht="15.6" customHeight="1">
      <c r="A20" s="650"/>
    </row>
    <row r="21" spans="1:1" ht="45.6" customHeight="1">
      <c r="A21" s="649" t="s">
        <v>568</v>
      </c>
    </row>
    <row r="22" spans="1:1" ht="15.6" customHeight="1">
      <c r="A22" s="650"/>
    </row>
    <row r="23" spans="1:1" ht="45.6" customHeight="1">
      <c r="A23" s="649" t="s">
        <v>569</v>
      </c>
    </row>
    <row r="24" spans="1:1" ht="15.6" customHeight="1">
      <c r="A24" s="650"/>
    </row>
    <row r="25" spans="1:1" ht="45.6" customHeight="1">
      <c r="A25" s="649" t="s">
        <v>693</v>
      </c>
    </row>
    <row r="26" spans="1:1" ht="15.6" customHeight="1">
      <c r="A26" s="650"/>
    </row>
    <row r="27" spans="1:1" ht="90.6" customHeight="1">
      <c r="A27" s="649" t="s">
        <v>570</v>
      </c>
    </row>
    <row r="28" spans="1:1" ht="15.6" customHeight="1">
      <c r="A28" s="650"/>
    </row>
    <row r="29" spans="1:1" ht="30.6" customHeight="1">
      <c r="A29" s="649" t="s">
        <v>571</v>
      </c>
    </row>
    <row r="30" spans="1:1" ht="15.6" customHeight="1">
      <c r="A30" s="650"/>
    </row>
    <row r="31" spans="1:1" ht="75.599999999999994" customHeight="1">
      <c r="A31" s="649" t="s">
        <v>572</v>
      </c>
    </row>
    <row r="32" spans="1:1" ht="15.6" customHeight="1">
      <c r="A32" s="650"/>
    </row>
    <row r="33" spans="1:1" ht="75.599999999999994" customHeight="1">
      <c r="A33" s="649" t="s">
        <v>52</v>
      </c>
    </row>
    <row r="34" spans="1:1" ht="15.6" customHeight="1">
      <c r="A34" s="650"/>
    </row>
    <row r="35" spans="1:1" ht="30.6" customHeight="1">
      <c r="A35" s="649" t="s">
        <v>53</v>
      </c>
    </row>
    <row r="36" spans="1:1" ht="15.6" customHeight="1">
      <c r="A36" s="650"/>
    </row>
    <row r="37" spans="1:1" ht="45.6" customHeight="1">
      <c r="A37" s="649" t="s">
        <v>54</v>
      </c>
    </row>
    <row r="38" spans="1:1" ht="15.6" customHeight="1">
      <c r="A38" s="650"/>
    </row>
    <row r="39" spans="1:1" ht="75.599999999999994" customHeight="1">
      <c r="A39" s="649" t="s">
        <v>55</v>
      </c>
    </row>
    <row r="40" spans="1:1" ht="15.6" customHeight="1">
      <c r="A40" s="650"/>
    </row>
    <row r="41" spans="1:1" ht="30.6" customHeight="1">
      <c r="A41" s="649" t="s">
        <v>56</v>
      </c>
    </row>
    <row r="42" spans="1:1" ht="15.6" customHeight="1">
      <c r="A42" s="650"/>
    </row>
    <row r="43" spans="1:1" ht="30.6" customHeight="1">
      <c r="A43" s="649" t="s">
        <v>57</v>
      </c>
    </row>
    <row r="44" spans="1:1" ht="15.6" customHeight="1">
      <c r="A44" s="650"/>
    </row>
    <row r="45" spans="1:1" ht="60.6" customHeight="1">
      <c r="A45" s="649" t="s">
        <v>58</v>
      </c>
    </row>
    <row r="46" spans="1:1" ht="15.6" customHeight="1">
      <c r="A46" s="650"/>
    </row>
    <row r="47" spans="1:1" ht="45.6" customHeight="1">
      <c r="A47" s="649" t="s">
        <v>573</v>
      </c>
    </row>
    <row r="48" spans="1:1" ht="15.6" customHeight="1">
      <c r="A48" s="650"/>
    </row>
    <row r="49" spans="1:1" ht="62.45" customHeight="1">
      <c r="A49" s="651" t="s">
        <v>574</v>
      </c>
    </row>
    <row r="50" spans="1:1" ht="22.9" customHeight="1">
      <c r="A50" s="651"/>
    </row>
    <row r="52" spans="1:1" ht="15.75">
      <c r="A52" s="26"/>
    </row>
    <row r="53" spans="1:1">
      <c r="A53" s="24"/>
    </row>
    <row r="54" spans="1:1">
      <c r="A54" s="27"/>
    </row>
    <row r="55" spans="1:1">
      <c r="A55" s="24"/>
    </row>
    <row r="56" spans="1:1" ht="15.75">
      <c r="A56" s="26"/>
    </row>
    <row r="57" spans="1:1">
      <c r="A57" s="24"/>
    </row>
    <row r="58" spans="1:1" ht="15.75">
      <c r="A58" s="26"/>
    </row>
    <row r="59" spans="1:1">
      <c r="A59" s="24"/>
    </row>
    <row r="60" spans="1:1" ht="15.75">
      <c r="A60" s="26"/>
    </row>
    <row r="61" spans="1:1">
      <c r="A61" s="24"/>
    </row>
    <row r="62" spans="1:1" ht="15.75">
      <c r="A62" s="26"/>
    </row>
    <row r="63" spans="1:1">
      <c r="A63" s="24"/>
    </row>
    <row r="64" spans="1:1" ht="15.75">
      <c r="A64" s="26"/>
    </row>
    <row r="65" spans="1:1">
      <c r="A65" s="24"/>
    </row>
    <row r="66" spans="1:1" ht="15">
      <c r="A66" s="25"/>
    </row>
    <row r="67" spans="1:1">
      <c r="A67" s="24"/>
    </row>
    <row r="68" spans="1:1" ht="15">
      <c r="A68" s="25"/>
    </row>
    <row r="69" spans="1:1">
      <c r="A69" s="24"/>
    </row>
    <row r="70" spans="1:1">
      <c r="A70" s="27"/>
    </row>
    <row r="71" spans="1:1">
      <c r="A71" s="24"/>
    </row>
    <row r="72" spans="1:1" ht="15.75">
      <c r="A72" s="26"/>
    </row>
    <row r="73" spans="1:1">
      <c r="A73" s="24"/>
    </row>
    <row r="74" spans="1:1" ht="15.75">
      <c r="A74" s="26"/>
    </row>
    <row r="75" spans="1:1">
      <c r="A75" s="24"/>
    </row>
    <row r="76" spans="1:1" ht="15.75">
      <c r="A76" s="26"/>
    </row>
    <row r="77" spans="1:1">
      <c r="A77" s="24"/>
    </row>
    <row r="78" spans="1:1" ht="15.75">
      <c r="A78" s="26"/>
    </row>
    <row r="79" spans="1:1">
      <c r="A79" s="24"/>
    </row>
    <row r="80" spans="1:1" ht="15.75">
      <c r="A80" s="26"/>
    </row>
    <row r="81" spans="1:1">
      <c r="A81" s="24"/>
    </row>
    <row r="82" spans="1:1" ht="15.75">
      <c r="A82" s="28"/>
    </row>
    <row r="83" spans="1:1">
      <c r="A83" s="24"/>
    </row>
  </sheetData>
  <mergeCells count="23">
    <mergeCell ref="A33:A34"/>
    <mergeCell ref="A11:A12"/>
    <mergeCell ref="A13:A14"/>
    <mergeCell ref="A15:A16"/>
    <mergeCell ref="A17:A18"/>
    <mergeCell ref="A19:A20"/>
    <mergeCell ref="A21:A22"/>
    <mergeCell ref="A47:A48"/>
    <mergeCell ref="A49:A50"/>
    <mergeCell ref="A8:A9"/>
    <mergeCell ref="A6:A7"/>
    <mergeCell ref="A4:A5"/>
    <mergeCell ref="A35:A36"/>
    <mergeCell ref="A37:A38"/>
    <mergeCell ref="A39:A40"/>
    <mergeCell ref="A41:A42"/>
    <mergeCell ref="A43:A44"/>
    <mergeCell ref="A45:A46"/>
    <mergeCell ref="A23:A24"/>
    <mergeCell ref="A25:A26"/>
    <mergeCell ref="A27:A28"/>
    <mergeCell ref="A29:A30"/>
    <mergeCell ref="A31:A32"/>
  </mergeCells>
  <printOptions horizontalCentered="1"/>
  <pageMargins left="0.2" right="0.2" top="0.5" bottom="0.5" header="0.3" footer="0.3"/>
  <pageSetup paperSize="341" scale="89" fitToHeight="6"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X54"/>
  <sheetViews>
    <sheetView workbookViewId="0">
      <selection activeCell="C4" sqref="C4"/>
    </sheetView>
  </sheetViews>
  <sheetFormatPr defaultColWidth="11.42578125" defaultRowHeight="15"/>
  <cols>
    <col min="1" max="1" width="2.28515625" style="107" customWidth="1"/>
    <col min="2" max="2" width="8.85546875" style="108" customWidth="1"/>
    <col min="3" max="3" width="4.28515625" style="108" customWidth="1"/>
    <col min="4" max="4" width="5.7109375" style="108" customWidth="1"/>
    <col min="5" max="5" width="4.140625" style="108" customWidth="1"/>
    <col min="6" max="6" width="3.7109375" style="108" customWidth="1"/>
    <col min="7" max="7" width="6" style="108" customWidth="1"/>
    <col min="8" max="8" width="5.140625" style="108" customWidth="1"/>
    <col min="9" max="10" width="5.28515625" style="108" customWidth="1"/>
    <col min="11" max="12" width="4.140625" style="108" customWidth="1"/>
    <col min="13" max="13" width="4.42578125" style="108" customWidth="1"/>
    <col min="14" max="14" width="5" style="108" customWidth="1"/>
    <col min="15" max="15" width="4.140625" style="108" customWidth="1"/>
    <col min="16" max="16" width="5.140625" style="108" customWidth="1"/>
    <col min="17" max="17" width="5.85546875" style="108" customWidth="1"/>
    <col min="18" max="18" width="5.5703125" style="108" customWidth="1"/>
    <col min="19" max="20" width="4.7109375" style="108" customWidth="1"/>
    <col min="21" max="21" width="4.5703125" style="108" customWidth="1"/>
    <col min="22" max="22" width="4.85546875" style="108" customWidth="1"/>
    <col min="23" max="23" width="1.85546875" style="108" customWidth="1"/>
    <col min="24" max="24" width="4.7109375" style="108" customWidth="1"/>
    <col min="25" max="16384" width="11.42578125" style="108"/>
  </cols>
  <sheetData>
    <row r="1" spans="1:24" ht="11.25" customHeight="1" thickBot="1"/>
    <row r="2" spans="1:24" ht="8.25" customHeight="1">
      <c r="A2" s="109"/>
      <c r="B2" s="110"/>
      <c r="C2" s="111"/>
      <c r="D2" s="111"/>
      <c r="E2" s="111"/>
      <c r="F2" s="112"/>
      <c r="G2" s="112"/>
      <c r="H2" s="112"/>
      <c r="I2" s="112"/>
      <c r="J2" s="112"/>
      <c r="K2" s="112"/>
      <c r="L2" s="112"/>
      <c r="M2" s="112"/>
      <c r="N2" s="112"/>
      <c r="O2" s="112"/>
      <c r="P2" s="112"/>
      <c r="Q2" s="112"/>
      <c r="R2" s="112"/>
      <c r="S2" s="112"/>
      <c r="T2" s="112"/>
      <c r="U2" s="112"/>
      <c r="V2" s="113"/>
      <c r="W2" s="107"/>
    </row>
    <row r="3" spans="1:24" ht="13.5" customHeight="1">
      <c r="A3" s="109"/>
      <c r="B3" s="114"/>
      <c r="C3" s="107"/>
      <c r="D3" s="107"/>
      <c r="E3" s="116"/>
      <c r="F3" s="336"/>
      <c r="G3" s="1242" t="s">
        <v>514</v>
      </c>
      <c r="H3" s="596"/>
      <c r="I3" s="596"/>
      <c r="J3" s="596"/>
      <c r="K3" s="596"/>
      <c r="L3" s="596"/>
      <c r="M3" s="596"/>
      <c r="N3" s="596"/>
      <c r="O3" s="596"/>
      <c r="P3" s="597"/>
      <c r="Q3" s="336"/>
      <c r="R3" s="336"/>
      <c r="S3" s="116"/>
      <c r="T3" s="116"/>
      <c r="U3" s="116"/>
      <c r="V3" s="117"/>
      <c r="W3" s="118"/>
      <c r="X3" s="107"/>
    </row>
    <row r="4" spans="1:24" ht="13.5" customHeight="1">
      <c r="A4" s="109"/>
      <c r="B4" s="114"/>
      <c r="C4" s="107"/>
      <c r="D4" s="107"/>
      <c r="E4" s="336"/>
      <c r="F4" s="336"/>
      <c r="G4" s="1212"/>
      <c r="H4" s="1213"/>
      <c r="I4" s="1213"/>
      <c r="J4" s="1213"/>
      <c r="K4" s="1213"/>
      <c r="L4" s="1213"/>
      <c r="M4" s="1213"/>
      <c r="N4" s="1213"/>
      <c r="O4" s="1213"/>
      <c r="P4" s="1214"/>
      <c r="Q4" s="336"/>
      <c r="R4" s="336"/>
      <c r="S4" s="116"/>
      <c r="T4" s="116"/>
      <c r="U4" s="116"/>
      <c r="V4" s="117"/>
      <c r="W4" s="118"/>
      <c r="X4" s="107"/>
    </row>
    <row r="5" spans="1:24" ht="12.75" customHeight="1">
      <c r="A5" s="109"/>
      <c r="B5" s="119"/>
      <c r="C5" s="107"/>
      <c r="D5" s="107"/>
      <c r="E5" s="336"/>
      <c r="F5" s="336"/>
      <c r="G5" s="1215"/>
      <c r="H5" s="1216"/>
      <c r="I5" s="1216"/>
      <c r="J5" s="1216"/>
      <c r="K5" s="1216"/>
      <c r="L5" s="1216"/>
      <c r="M5" s="1216"/>
      <c r="N5" s="1216"/>
      <c r="O5" s="1216"/>
      <c r="P5" s="1217"/>
      <c r="Q5" s="336"/>
      <c r="R5" s="336"/>
      <c r="S5" s="116"/>
      <c r="T5" s="116"/>
      <c r="U5" s="116"/>
      <c r="V5" s="117"/>
      <c r="W5" s="118"/>
      <c r="X5" s="107"/>
    </row>
    <row r="6" spans="1:24" ht="8.25" customHeight="1" thickBot="1">
      <c r="A6" s="109"/>
      <c r="B6" s="114"/>
      <c r="C6" s="107"/>
      <c r="D6" s="120"/>
      <c r="E6" s="120"/>
      <c r="F6" s="107"/>
      <c r="G6" s="107"/>
      <c r="H6" s="107"/>
      <c r="I6" s="107"/>
      <c r="J6" s="107"/>
      <c r="K6" s="107"/>
      <c r="L6" s="107"/>
      <c r="M6" s="107"/>
      <c r="N6" s="107"/>
      <c r="O6" s="107"/>
      <c r="P6" s="107"/>
      <c r="Q6" s="107"/>
      <c r="R6" s="107"/>
      <c r="S6" s="107"/>
      <c r="T6" s="107"/>
      <c r="U6" s="107"/>
      <c r="V6" s="121"/>
      <c r="W6" s="107"/>
    </row>
    <row r="7" spans="1:24" s="131" customFormat="1" ht="15.95" customHeight="1">
      <c r="A7" s="109"/>
      <c r="B7" s="122"/>
      <c r="C7" s="123"/>
      <c r="D7" s="123"/>
      <c r="E7" s="124"/>
      <c r="F7" s="124"/>
      <c r="G7" s="124"/>
      <c r="H7" s="124"/>
      <c r="I7" s="125"/>
      <c r="J7" s="124"/>
      <c r="K7" s="123"/>
      <c r="L7" s="123"/>
      <c r="M7" s="126"/>
      <c r="N7" s="127"/>
      <c r="O7" s="128"/>
      <c r="P7" s="128"/>
      <c r="Q7" s="125"/>
      <c r="R7" s="124"/>
      <c r="S7" s="123"/>
      <c r="T7" s="123"/>
      <c r="U7" s="128"/>
      <c r="V7" s="129"/>
      <c r="W7" s="130"/>
    </row>
    <row r="8" spans="1:24" s="131" customFormat="1" ht="15.95" customHeight="1">
      <c r="A8" s="109"/>
      <c r="B8" s="132"/>
      <c r="C8" s="133"/>
      <c r="D8" s="133"/>
      <c r="E8" s="130"/>
      <c r="F8" s="130"/>
      <c r="G8" s="130"/>
      <c r="H8" s="130"/>
      <c r="I8" s="134"/>
      <c r="J8" s="130"/>
      <c r="K8" s="133"/>
      <c r="L8" s="133"/>
      <c r="M8" s="135"/>
      <c r="N8" s="136"/>
      <c r="O8" s="137"/>
      <c r="P8" s="137"/>
      <c r="Q8" s="134"/>
      <c r="R8" s="130"/>
      <c r="S8" s="133"/>
      <c r="T8" s="133"/>
      <c r="U8" s="137"/>
      <c r="V8" s="121"/>
      <c r="W8" s="130"/>
    </row>
    <row r="9" spans="1:24" s="131" customFormat="1" ht="15.95" customHeight="1">
      <c r="A9" s="109"/>
      <c r="B9" s="132"/>
      <c r="C9" s="133"/>
      <c r="D9" s="133"/>
      <c r="E9" s="130"/>
      <c r="F9" s="130"/>
      <c r="G9" s="130"/>
      <c r="H9" s="130"/>
      <c r="I9" s="134"/>
      <c r="J9" s="130"/>
      <c r="K9" s="133"/>
      <c r="L9" s="133"/>
      <c r="M9" s="135"/>
      <c r="N9" s="136"/>
      <c r="O9" s="137"/>
      <c r="P9" s="137"/>
      <c r="Q9" s="134"/>
      <c r="R9" s="130"/>
      <c r="S9" s="133"/>
      <c r="T9" s="133"/>
      <c r="U9" s="137"/>
      <c r="V9" s="121"/>
      <c r="W9" s="130"/>
    </row>
    <row r="10" spans="1:24" s="131" customFormat="1" ht="15.95" customHeight="1">
      <c r="A10" s="109"/>
      <c r="B10" s="132"/>
      <c r="C10" s="133"/>
      <c r="D10" s="133"/>
      <c r="E10" s="130"/>
      <c r="F10" s="130"/>
      <c r="G10" s="130"/>
      <c r="H10" s="130"/>
      <c r="I10" s="134"/>
      <c r="J10" s="130"/>
      <c r="K10" s="133"/>
      <c r="L10" s="133"/>
      <c r="M10" s="135"/>
      <c r="N10" s="136"/>
      <c r="O10" s="137"/>
      <c r="P10" s="137"/>
      <c r="Q10" s="134"/>
      <c r="R10" s="130"/>
      <c r="S10" s="133"/>
      <c r="T10" s="133"/>
      <c r="U10" s="137"/>
      <c r="V10" s="121"/>
      <c r="W10" s="130"/>
    </row>
    <row r="11" spans="1:24" s="131" customFormat="1" ht="24.75" customHeight="1">
      <c r="A11" s="109"/>
      <c r="B11" s="337" t="s">
        <v>515</v>
      </c>
      <c r="C11" s="133"/>
      <c r="D11" s="133"/>
      <c r="E11" s="130"/>
      <c r="F11" s="130"/>
      <c r="H11" s="130"/>
      <c r="I11" s="134"/>
      <c r="J11" s="130"/>
      <c r="K11" s="133"/>
      <c r="L11" s="133"/>
      <c r="M11" s="135"/>
      <c r="N11" s="136"/>
      <c r="O11" s="137"/>
      <c r="P11" s="137"/>
      <c r="Q11" s="134"/>
      <c r="R11" s="130"/>
      <c r="S11" s="133"/>
      <c r="T11" s="133"/>
      <c r="U11" s="137"/>
      <c r="V11" s="121"/>
      <c r="W11" s="130"/>
    </row>
    <row r="12" spans="1:24" ht="15.95" customHeight="1">
      <c r="A12" s="109"/>
      <c r="B12" s="132"/>
      <c r="C12" s="133"/>
      <c r="D12" s="133"/>
      <c r="E12" s="130"/>
      <c r="F12" s="130"/>
      <c r="G12" s="130"/>
      <c r="H12" s="130"/>
      <c r="I12" s="134"/>
      <c r="J12" s="130"/>
      <c r="K12" s="133"/>
      <c r="L12" s="133"/>
      <c r="M12" s="135"/>
      <c r="N12" s="136"/>
      <c r="O12" s="137"/>
      <c r="P12" s="137"/>
      <c r="Q12" s="134"/>
      <c r="R12" s="130"/>
      <c r="S12" s="133"/>
      <c r="T12" s="133"/>
      <c r="U12" s="137"/>
      <c r="V12" s="121"/>
      <c r="W12" s="130"/>
    </row>
    <row r="13" spans="1:24" ht="30.75">
      <c r="A13" s="109"/>
      <c r="B13" s="132"/>
      <c r="C13" s="133"/>
      <c r="D13" s="133"/>
      <c r="E13" s="130"/>
      <c r="F13" s="130"/>
      <c r="G13" s="130"/>
      <c r="H13" s="130"/>
      <c r="I13" s="134"/>
      <c r="J13" s="130"/>
      <c r="K13" s="133"/>
      <c r="L13" s="133"/>
      <c r="M13" s="135"/>
      <c r="N13" s="136"/>
      <c r="O13" s="137"/>
      <c r="P13" s="137"/>
      <c r="Q13" s="134"/>
      <c r="R13" s="130"/>
      <c r="S13" s="133"/>
      <c r="T13" s="133"/>
      <c r="U13" s="137"/>
      <c r="V13" s="121"/>
      <c r="W13" s="130"/>
    </row>
    <row r="14" spans="1:24" ht="30.75">
      <c r="A14" s="109"/>
      <c r="B14" s="132"/>
      <c r="C14" s="133"/>
      <c r="D14" s="133"/>
      <c r="E14" s="130"/>
      <c r="F14" s="130"/>
      <c r="G14" s="130"/>
      <c r="H14" s="130"/>
      <c r="I14" s="134"/>
      <c r="J14" s="130"/>
      <c r="K14" s="133"/>
      <c r="L14" s="133"/>
      <c r="M14" s="135"/>
      <c r="N14" s="136"/>
      <c r="O14" s="137"/>
      <c r="P14" s="137"/>
      <c r="Q14" s="134"/>
      <c r="R14" s="130"/>
      <c r="S14" s="133"/>
      <c r="T14" s="133"/>
      <c r="U14" s="137"/>
      <c r="V14" s="121"/>
      <c r="W14" s="130"/>
    </row>
    <row r="15" spans="1:24" ht="17.100000000000001" customHeight="1">
      <c r="A15" s="109"/>
      <c r="B15" s="132"/>
      <c r="C15" s="133"/>
      <c r="D15" s="133"/>
      <c r="E15" s="130"/>
      <c r="F15" s="130"/>
      <c r="G15" s="130"/>
      <c r="H15" s="130"/>
      <c r="I15" s="134"/>
      <c r="J15" s="130"/>
      <c r="K15" s="133"/>
      <c r="L15" s="133"/>
      <c r="M15" s="135"/>
      <c r="N15" s="136"/>
      <c r="O15" s="137"/>
      <c r="P15" s="137"/>
      <c r="Q15" s="134"/>
      <c r="R15" s="130"/>
      <c r="S15" s="133"/>
      <c r="T15" s="133"/>
      <c r="U15" s="137"/>
      <c r="V15" s="121"/>
      <c r="W15" s="130"/>
    </row>
    <row r="16" spans="1:24" ht="17.100000000000001" customHeight="1">
      <c r="A16" s="109"/>
      <c r="B16" s="132"/>
      <c r="C16" s="133"/>
      <c r="D16" s="133"/>
      <c r="E16" s="130"/>
      <c r="F16" s="130"/>
      <c r="G16" s="130"/>
      <c r="H16" s="130"/>
      <c r="I16" s="134"/>
      <c r="J16" s="130"/>
      <c r="K16" s="133"/>
      <c r="L16" s="133"/>
      <c r="M16" s="135"/>
      <c r="N16" s="136"/>
      <c r="O16" s="137"/>
      <c r="P16" s="137"/>
      <c r="Q16" s="134"/>
      <c r="R16" s="130"/>
      <c r="S16" s="133"/>
      <c r="T16" s="133"/>
      <c r="U16" s="137"/>
      <c r="V16" s="121"/>
      <c r="W16" s="130"/>
    </row>
    <row r="17" spans="1:23" ht="17.100000000000001" customHeight="1">
      <c r="A17" s="109"/>
      <c r="B17" s="132"/>
      <c r="C17" s="133"/>
      <c r="D17" s="133"/>
      <c r="E17" s="130"/>
      <c r="F17" s="130"/>
      <c r="G17" s="130"/>
      <c r="H17" s="130"/>
      <c r="I17" s="134"/>
      <c r="J17" s="130"/>
      <c r="K17" s="133"/>
      <c r="L17" s="133"/>
      <c r="M17" s="135"/>
      <c r="N17" s="136"/>
      <c r="O17" s="137"/>
      <c r="P17" s="137"/>
      <c r="Q17" s="134"/>
      <c r="R17" s="130"/>
      <c r="S17" s="133"/>
      <c r="T17" s="133"/>
      <c r="U17" s="137"/>
      <c r="V17" s="121"/>
      <c r="W17" s="130"/>
    </row>
    <row r="18" spans="1:23" ht="17.100000000000001" customHeight="1">
      <c r="A18" s="109"/>
      <c r="B18" s="132"/>
      <c r="C18" s="133"/>
      <c r="D18" s="133"/>
      <c r="E18" s="130"/>
      <c r="F18" s="130"/>
      <c r="G18" s="130"/>
      <c r="H18" s="130"/>
      <c r="I18" s="134"/>
      <c r="J18" s="130"/>
      <c r="K18" s="133"/>
      <c r="L18" s="133"/>
      <c r="M18" s="135"/>
      <c r="N18" s="136"/>
      <c r="O18" s="137"/>
      <c r="P18" s="137"/>
      <c r="Q18" s="134"/>
      <c r="R18" s="130"/>
      <c r="S18" s="133"/>
      <c r="T18" s="133"/>
      <c r="U18" s="137"/>
      <c r="V18" s="121"/>
      <c r="W18" s="130"/>
    </row>
    <row r="19" spans="1:23" ht="17.100000000000001" customHeight="1">
      <c r="A19" s="109"/>
      <c r="B19" s="132"/>
      <c r="C19" s="133"/>
      <c r="D19" s="133"/>
      <c r="E19" s="130"/>
      <c r="F19" s="130"/>
      <c r="G19" s="130"/>
      <c r="H19" s="130"/>
      <c r="I19" s="134"/>
      <c r="J19" s="130"/>
      <c r="K19" s="133"/>
      <c r="L19" s="133"/>
      <c r="M19" s="135"/>
      <c r="N19" s="136"/>
      <c r="O19" s="137"/>
      <c r="P19" s="137"/>
      <c r="Q19" s="134"/>
      <c r="R19" s="130"/>
      <c r="S19" s="133"/>
      <c r="T19" s="133"/>
      <c r="U19" s="137"/>
      <c r="V19" s="121"/>
      <c r="W19" s="130"/>
    </row>
    <row r="20" spans="1:23" ht="17.100000000000001" customHeight="1">
      <c r="A20" s="109"/>
      <c r="B20" s="132"/>
      <c r="C20" s="133"/>
      <c r="D20" s="133"/>
      <c r="E20" s="130"/>
      <c r="F20" s="130"/>
      <c r="G20" s="130"/>
      <c r="H20" s="130"/>
      <c r="I20" s="134"/>
      <c r="J20" s="130"/>
      <c r="K20" s="133"/>
      <c r="L20" s="133"/>
      <c r="M20" s="135"/>
      <c r="N20" s="136"/>
      <c r="O20" s="137"/>
      <c r="P20" s="137"/>
      <c r="Q20" s="134"/>
      <c r="R20" s="130"/>
      <c r="S20" s="133"/>
      <c r="T20" s="133"/>
      <c r="U20" s="137"/>
      <c r="V20" s="121"/>
      <c r="W20" s="130"/>
    </row>
    <row r="21" spans="1:23" ht="17.100000000000001" customHeight="1">
      <c r="A21" s="109"/>
      <c r="B21" s="132"/>
      <c r="C21" s="133"/>
      <c r="D21" s="133"/>
      <c r="E21" s="130"/>
      <c r="F21" s="130"/>
      <c r="G21" s="130"/>
      <c r="H21" s="130"/>
      <c r="I21" s="134"/>
      <c r="J21" s="130"/>
      <c r="K21" s="133"/>
      <c r="L21" s="133"/>
      <c r="M21" s="135"/>
      <c r="N21" s="136"/>
      <c r="O21" s="137"/>
      <c r="P21" s="137"/>
      <c r="Q21" s="134"/>
      <c r="R21" s="130"/>
      <c r="S21" s="133"/>
      <c r="T21" s="133"/>
      <c r="U21" s="137"/>
      <c r="V21" s="121"/>
      <c r="W21" s="130"/>
    </row>
    <row r="22" spans="1:23" ht="17.100000000000001" customHeight="1">
      <c r="A22" s="109"/>
      <c r="B22" s="132"/>
      <c r="C22" s="133"/>
      <c r="D22" s="133"/>
      <c r="E22" s="130"/>
      <c r="F22" s="130"/>
      <c r="G22" s="130"/>
      <c r="H22" s="130"/>
      <c r="I22" s="134"/>
      <c r="J22" s="130"/>
      <c r="K22" s="133"/>
      <c r="L22" s="133"/>
      <c r="M22" s="135"/>
      <c r="N22" s="136"/>
      <c r="O22" s="137"/>
      <c r="P22" s="137"/>
      <c r="Q22" s="134"/>
      <c r="R22" s="130"/>
      <c r="S22" s="133"/>
      <c r="T22" s="133"/>
      <c r="U22" s="137"/>
      <c r="V22" s="121"/>
      <c r="W22" s="130"/>
    </row>
    <row r="23" spans="1:23" ht="17.100000000000001" customHeight="1">
      <c r="A23" s="109"/>
      <c r="B23" s="132"/>
      <c r="C23" s="133"/>
      <c r="D23" s="133"/>
      <c r="E23" s="130"/>
      <c r="F23" s="130"/>
      <c r="G23" s="130"/>
      <c r="H23" s="130"/>
      <c r="I23" s="134"/>
      <c r="J23" s="130"/>
      <c r="K23" s="133"/>
      <c r="L23" s="133"/>
      <c r="M23" s="135"/>
      <c r="N23" s="136"/>
      <c r="O23" s="137"/>
      <c r="P23" s="137"/>
      <c r="Q23" s="134"/>
      <c r="R23" s="130"/>
      <c r="S23" s="133"/>
      <c r="T23" s="133"/>
      <c r="U23" s="137"/>
      <c r="V23" s="121"/>
      <c r="W23" s="130"/>
    </row>
    <row r="24" spans="1:23" ht="17.100000000000001" customHeight="1">
      <c r="A24" s="109"/>
      <c r="B24" s="132"/>
      <c r="C24" s="133"/>
      <c r="D24" s="133"/>
      <c r="E24" s="130"/>
      <c r="F24" s="130"/>
      <c r="G24" s="130"/>
      <c r="H24" s="130"/>
      <c r="I24" s="134"/>
      <c r="J24" s="130"/>
      <c r="K24" s="133"/>
      <c r="L24" s="133"/>
      <c r="M24" s="135"/>
      <c r="N24" s="136"/>
      <c r="O24" s="137"/>
      <c r="P24" s="137"/>
      <c r="Q24" s="134"/>
      <c r="R24" s="130"/>
      <c r="S24" s="133"/>
      <c r="T24" s="133"/>
      <c r="U24" s="137"/>
      <c r="V24" s="121"/>
      <c r="W24" s="130"/>
    </row>
    <row r="25" spans="1:23" ht="17.100000000000001" customHeight="1">
      <c r="A25" s="109"/>
      <c r="B25" s="132"/>
      <c r="C25" s="133"/>
      <c r="D25" s="133"/>
      <c r="E25" s="130"/>
      <c r="F25" s="130"/>
      <c r="G25" s="130"/>
      <c r="H25" s="130"/>
      <c r="I25" s="134"/>
      <c r="J25" s="130"/>
      <c r="K25" s="133"/>
      <c r="L25" s="133"/>
      <c r="M25" s="135"/>
      <c r="N25" s="136"/>
      <c r="O25" s="137"/>
      <c r="P25" s="137"/>
      <c r="Q25" s="134"/>
      <c r="R25" s="130"/>
      <c r="S25" s="133"/>
      <c r="T25" s="133"/>
      <c r="U25" s="137"/>
      <c r="V25" s="121"/>
      <c r="W25" s="130"/>
    </row>
    <row r="26" spans="1:23" ht="17.100000000000001" customHeight="1">
      <c r="A26" s="109"/>
      <c r="B26" s="132"/>
      <c r="C26" s="133"/>
      <c r="D26" s="133"/>
      <c r="E26" s="130"/>
      <c r="F26" s="130"/>
      <c r="G26" s="130"/>
      <c r="H26" s="130"/>
      <c r="I26" s="134"/>
      <c r="J26" s="130"/>
      <c r="K26" s="133"/>
      <c r="L26" s="133"/>
      <c r="M26" s="135"/>
      <c r="N26" s="136"/>
      <c r="O26" s="137"/>
      <c r="P26" s="137"/>
      <c r="Q26" s="134"/>
      <c r="R26" s="130"/>
      <c r="S26" s="133"/>
      <c r="T26" s="133"/>
      <c r="U26" s="137"/>
      <c r="V26" s="121"/>
      <c r="W26" s="130"/>
    </row>
    <row r="27" spans="1:23" ht="17.100000000000001" customHeight="1">
      <c r="A27" s="109"/>
      <c r="B27" s="132"/>
      <c r="C27" s="133"/>
      <c r="D27" s="133"/>
      <c r="E27" s="130"/>
      <c r="F27" s="130"/>
      <c r="G27" s="130"/>
      <c r="H27" s="130"/>
      <c r="I27" s="134"/>
      <c r="J27" s="130"/>
      <c r="K27" s="133"/>
      <c r="L27" s="133"/>
      <c r="M27" s="135"/>
      <c r="N27" s="136"/>
      <c r="O27" s="137"/>
      <c r="P27" s="137"/>
      <c r="Q27" s="134"/>
      <c r="R27" s="130"/>
      <c r="S27" s="133"/>
      <c r="T27" s="133"/>
      <c r="U27" s="137"/>
      <c r="V27" s="121"/>
      <c r="W27" s="130"/>
    </row>
    <row r="28" spans="1:23" ht="17.100000000000001" customHeight="1">
      <c r="A28" s="109"/>
      <c r="B28" s="132"/>
      <c r="C28" s="133"/>
      <c r="D28" s="133"/>
      <c r="E28" s="130"/>
      <c r="F28" s="130"/>
      <c r="G28" s="130"/>
      <c r="H28" s="130"/>
      <c r="I28" s="134"/>
      <c r="J28" s="130"/>
      <c r="K28" s="133"/>
      <c r="L28" s="133"/>
      <c r="M28" s="135"/>
      <c r="N28" s="136"/>
      <c r="O28" s="137"/>
      <c r="P28" s="137"/>
      <c r="Q28" s="134"/>
      <c r="R28" s="130"/>
      <c r="S28" s="133"/>
      <c r="T28" s="133"/>
      <c r="U28" s="137"/>
      <c r="V28" s="121"/>
      <c r="W28" s="130"/>
    </row>
    <row r="29" spans="1:23" ht="17.100000000000001" customHeight="1">
      <c r="A29" s="109"/>
      <c r="B29" s="132"/>
      <c r="C29" s="133"/>
      <c r="D29" s="133"/>
      <c r="E29" s="130"/>
      <c r="F29" s="130"/>
      <c r="G29" s="130"/>
      <c r="H29" s="130"/>
      <c r="I29" s="134"/>
      <c r="J29" s="130"/>
      <c r="K29" s="133"/>
      <c r="L29" s="133"/>
      <c r="M29" s="135"/>
      <c r="N29" s="136"/>
      <c r="O29" s="137"/>
      <c r="P29" s="137"/>
      <c r="Q29" s="134"/>
      <c r="R29" s="130"/>
      <c r="S29" s="133"/>
      <c r="T29" s="133"/>
      <c r="U29" s="137"/>
      <c r="V29" s="121"/>
      <c r="W29" s="130"/>
    </row>
    <row r="30" spans="1:23" ht="17.100000000000001" customHeight="1">
      <c r="A30" s="109"/>
      <c r="B30" s="132"/>
      <c r="C30" s="133"/>
      <c r="D30" s="133"/>
      <c r="E30" s="130"/>
      <c r="F30" s="130"/>
      <c r="G30" s="130"/>
      <c r="H30" s="130"/>
      <c r="I30" s="134"/>
      <c r="J30" s="130"/>
      <c r="K30" s="133"/>
      <c r="L30" s="133"/>
      <c r="M30" s="135"/>
      <c r="N30" s="136"/>
      <c r="O30" s="137"/>
      <c r="P30" s="137"/>
      <c r="Q30" s="134"/>
      <c r="R30" s="130"/>
      <c r="S30" s="133"/>
      <c r="T30" s="133"/>
      <c r="U30" s="137"/>
      <c r="V30" s="121"/>
      <c r="W30" s="130"/>
    </row>
    <row r="31" spans="1:23" ht="17.100000000000001" customHeight="1">
      <c r="A31" s="109"/>
      <c r="B31" s="132"/>
      <c r="C31" s="133"/>
      <c r="D31" s="133"/>
      <c r="E31" s="130"/>
      <c r="F31" s="130"/>
      <c r="G31" s="130"/>
      <c r="H31" s="130"/>
      <c r="I31" s="134"/>
      <c r="J31" s="130"/>
      <c r="K31" s="133"/>
      <c r="L31" s="133"/>
      <c r="M31" s="135"/>
      <c r="N31" s="136"/>
      <c r="O31" s="137"/>
      <c r="P31" s="137"/>
      <c r="Q31" s="134"/>
      <c r="R31" s="130"/>
      <c r="S31" s="133"/>
      <c r="T31" s="133"/>
      <c r="U31" s="137"/>
      <c r="V31" s="121"/>
      <c r="W31" s="130"/>
    </row>
    <row r="32" spans="1:23" ht="17.100000000000001" customHeight="1">
      <c r="A32" s="109"/>
      <c r="B32" s="132"/>
      <c r="C32" s="133"/>
      <c r="D32" s="133"/>
      <c r="E32" s="130"/>
      <c r="F32" s="130"/>
      <c r="G32" s="130"/>
      <c r="H32" s="130"/>
      <c r="I32" s="134"/>
      <c r="J32" s="130"/>
      <c r="K32" s="133"/>
      <c r="L32" s="133"/>
      <c r="M32" s="135"/>
      <c r="N32" s="136"/>
      <c r="O32" s="137"/>
      <c r="P32" s="137"/>
      <c r="Q32" s="134"/>
      <c r="R32" s="130"/>
      <c r="S32" s="133"/>
      <c r="T32" s="133"/>
      <c r="U32" s="137"/>
      <c r="V32" s="121"/>
      <c r="W32" s="130"/>
    </row>
    <row r="33" spans="1:23" ht="30.75">
      <c r="A33" s="109"/>
      <c r="B33" s="132"/>
      <c r="C33" s="133"/>
      <c r="D33" s="133"/>
      <c r="E33" s="130"/>
      <c r="F33" s="130"/>
      <c r="G33" s="130"/>
      <c r="H33" s="130"/>
      <c r="I33" s="134"/>
      <c r="J33" s="130"/>
      <c r="K33" s="133"/>
      <c r="L33" s="133"/>
      <c r="M33" s="135"/>
      <c r="N33" s="136"/>
      <c r="O33" s="137"/>
      <c r="P33" s="137"/>
      <c r="Q33" s="134"/>
      <c r="R33" s="130"/>
      <c r="S33" s="133"/>
      <c r="T33" s="133"/>
      <c r="U33" s="137"/>
      <c r="V33" s="121"/>
      <c r="W33" s="130"/>
    </row>
    <row r="34" spans="1:23" ht="30.75">
      <c r="A34" s="109"/>
      <c r="B34" s="132"/>
      <c r="C34" s="133"/>
      <c r="D34" s="133"/>
      <c r="E34" s="130"/>
      <c r="F34" s="130"/>
      <c r="G34" s="130"/>
      <c r="H34" s="130"/>
      <c r="I34" s="134"/>
      <c r="J34" s="130"/>
      <c r="K34" s="133"/>
      <c r="L34" s="133"/>
      <c r="M34" s="135"/>
      <c r="N34" s="136"/>
      <c r="O34" s="137"/>
      <c r="P34" s="137"/>
      <c r="Q34" s="134"/>
      <c r="R34" s="130"/>
      <c r="S34" s="133"/>
      <c r="T34" s="133"/>
      <c r="U34" s="137"/>
      <c r="V34" s="121"/>
      <c r="W34" s="130"/>
    </row>
    <row r="35" spans="1:23" s="131" customFormat="1" ht="30.75">
      <c r="A35" s="109"/>
      <c r="B35" s="132"/>
      <c r="C35" s="133"/>
      <c r="D35" s="133"/>
      <c r="E35" s="130"/>
      <c r="F35" s="130"/>
      <c r="G35" s="130"/>
      <c r="H35" s="130"/>
      <c r="I35" s="134"/>
      <c r="J35" s="130"/>
      <c r="K35" s="133"/>
      <c r="L35" s="133"/>
      <c r="M35" s="135"/>
      <c r="N35" s="136"/>
      <c r="O35" s="137"/>
      <c r="P35" s="137"/>
      <c r="Q35" s="134"/>
      <c r="R35" s="130"/>
      <c r="S35" s="133"/>
      <c r="T35" s="133"/>
      <c r="U35" s="137"/>
      <c r="V35" s="121"/>
      <c r="W35" s="130"/>
    </row>
    <row r="36" spans="1:23" ht="30.75">
      <c r="A36" s="109"/>
      <c r="B36" s="132"/>
      <c r="C36" s="133"/>
      <c r="D36" s="133"/>
      <c r="E36" s="130"/>
      <c r="F36" s="130"/>
      <c r="G36" s="130"/>
      <c r="H36" s="130"/>
      <c r="I36" s="134"/>
      <c r="J36" s="130"/>
      <c r="K36" s="133"/>
      <c r="L36" s="133"/>
      <c r="M36" s="135"/>
      <c r="N36" s="136"/>
      <c r="O36" s="137"/>
      <c r="P36" s="137"/>
      <c r="Q36" s="134"/>
      <c r="R36" s="130"/>
      <c r="S36" s="133"/>
      <c r="T36" s="133"/>
      <c r="U36" s="137"/>
      <c r="V36" s="121"/>
      <c r="W36" s="130"/>
    </row>
    <row r="37" spans="1:23" ht="30.75">
      <c r="A37" s="109"/>
      <c r="B37" s="132"/>
      <c r="C37" s="133"/>
      <c r="D37" s="133"/>
      <c r="E37" s="130"/>
      <c r="F37" s="130"/>
      <c r="G37" s="130"/>
      <c r="H37" s="130"/>
      <c r="I37" s="134"/>
      <c r="J37" s="130"/>
      <c r="K37" s="133"/>
      <c r="L37" s="133"/>
      <c r="M37" s="135"/>
      <c r="N37" s="136"/>
      <c r="O37" s="137"/>
      <c r="P37" s="137"/>
      <c r="Q37" s="134"/>
      <c r="R37" s="130"/>
      <c r="S37" s="133"/>
      <c r="T37" s="133"/>
      <c r="U37" s="137"/>
      <c r="V37" s="121"/>
      <c r="W37" s="130"/>
    </row>
    <row r="38" spans="1:23" s="335" customFormat="1" ht="18" customHeight="1">
      <c r="A38" s="109"/>
      <c r="B38" s="132"/>
      <c r="C38" s="133"/>
      <c r="D38" s="133"/>
      <c r="E38" s="130"/>
      <c r="F38" s="130"/>
      <c r="G38" s="130"/>
      <c r="H38" s="130"/>
      <c r="I38" s="134"/>
      <c r="J38" s="130"/>
      <c r="K38" s="133"/>
      <c r="L38" s="133"/>
      <c r="M38" s="135"/>
      <c r="N38" s="136"/>
      <c r="O38" s="137"/>
      <c r="P38" s="137"/>
      <c r="Q38" s="134"/>
      <c r="R38" s="130"/>
      <c r="S38" s="133"/>
      <c r="T38" s="133"/>
      <c r="U38" s="137"/>
      <c r="V38" s="121"/>
      <c r="W38" s="130"/>
    </row>
    <row r="39" spans="1:23" s="335" customFormat="1" ht="18" customHeight="1">
      <c r="A39" s="109"/>
      <c r="B39" s="132"/>
      <c r="C39" s="133"/>
      <c r="D39" s="133"/>
      <c r="E39" s="130"/>
      <c r="F39" s="130"/>
      <c r="G39" s="130"/>
      <c r="H39" s="130"/>
      <c r="I39" s="134"/>
      <c r="J39" s="130"/>
      <c r="K39" s="133"/>
      <c r="L39" s="133"/>
      <c r="M39" s="135"/>
      <c r="N39" s="136"/>
      <c r="O39" s="137"/>
      <c r="P39" s="137"/>
      <c r="Q39" s="134"/>
      <c r="R39" s="130"/>
      <c r="S39" s="133"/>
      <c r="T39" s="133"/>
      <c r="U39" s="137"/>
      <c r="V39" s="121"/>
      <c r="W39" s="130"/>
    </row>
    <row r="40" spans="1:23" s="335" customFormat="1" ht="18" customHeight="1">
      <c r="A40" s="109"/>
      <c r="B40" s="132"/>
      <c r="C40" s="133"/>
      <c r="D40" s="133"/>
      <c r="E40" s="130"/>
      <c r="F40" s="130"/>
      <c r="G40" s="130"/>
      <c r="H40" s="130"/>
      <c r="I40" s="134"/>
      <c r="J40" s="130"/>
      <c r="K40" s="133"/>
      <c r="L40" s="133"/>
      <c r="M40" s="135"/>
      <c r="N40" s="136"/>
      <c r="O40" s="137"/>
      <c r="P40" s="137"/>
      <c r="Q40" s="134"/>
      <c r="R40" s="130"/>
      <c r="S40" s="133"/>
      <c r="T40" s="133"/>
      <c r="U40" s="137"/>
      <c r="V40" s="121"/>
      <c r="W40" s="130"/>
    </row>
    <row r="41" spans="1:23" s="335" customFormat="1" ht="18" customHeight="1">
      <c r="A41" s="109"/>
      <c r="B41" s="132"/>
      <c r="C41" s="133"/>
      <c r="D41" s="133"/>
      <c r="E41" s="130"/>
      <c r="F41" s="130"/>
      <c r="G41" s="130"/>
      <c r="H41" s="130"/>
      <c r="I41" s="134"/>
      <c r="J41" s="130"/>
      <c r="K41" s="133"/>
      <c r="L41" s="133"/>
      <c r="M41" s="135"/>
      <c r="N41" s="136"/>
      <c r="O41" s="137"/>
      <c r="P41" s="137"/>
      <c r="Q41" s="134"/>
      <c r="R41" s="130"/>
      <c r="S41" s="133"/>
      <c r="T41" s="133"/>
      <c r="U41" s="137"/>
      <c r="V41" s="121"/>
      <c r="W41" s="130"/>
    </row>
    <row r="42" spans="1:23" s="335" customFormat="1" ht="18" customHeight="1">
      <c r="A42" s="109"/>
      <c r="B42" s="132"/>
      <c r="C42" s="133"/>
      <c r="D42" s="133"/>
      <c r="E42" s="130"/>
      <c r="F42" s="130"/>
      <c r="G42" s="130"/>
      <c r="H42" s="130"/>
      <c r="I42" s="134"/>
      <c r="J42" s="130"/>
      <c r="K42" s="133"/>
      <c r="L42" s="133"/>
      <c r="M42" s="135"/>
      <c r="N42" s="136"/>
      <c r="O42" s="137"/>
      <c r="P42" s="137"/>
      <c r="Q42" s="134"/>
      <c r="R42" s="130"/>
      <c r="S42" s="133"/>
      <c r="T42" s="133"/>
      <c r="U42" s="137"/>
      <c r="V42" s="121"/>
      <c r="W42" s="130"/>
    </row>
    <row r="43" spans="1:23" s="335" customFormat="1" ht="18" customHeight="1">
      <c r="A43" s="109"/>
      <c r="B43" s="132"/>
      <c r="C43" s="133"/>
      <c r="D43" s="133"/>
      <c r="E43" s="130"/>
      <c r="F43" s="130"/>
      <c r="G43" s="130"/>
      <c r="H43" s="130"/>
      <c r="I43" s="134"/>
      <c r="J43" s="130"/>
      <c r="K43" s="133"/>
      <c r="L43" s="133"/>
      <c r="M43" s="135"/>
      <c r="N43" s="136"/>
      <c r="O43" s="137"/>
      <c r="P43" s="137"/>
      <c r="Q43" s="134"/>
      <c r="R43" s="130"/>
      <c r="S43" s="133"/>
      <c r="T43" s="133"/>
      <c r="U43" s="137"/>
      <c r="V43" s="121"/>
      <c r="W43" s="130"/>
    </row>
    <row r="44" spans="1:23" ht="31.5" thickBot="1">
      <c r="A44" s="109"/>
      <c r="B44" s="140"/>
      <c r="C44" s="141"/>
      <c r="D44" s="141"/>
      <c r="E44" s="142"/>
      <c r="F44" s="142"/>
      <c r="G44" s="142"/>
      <c r="H44" s="142"/>
      <c r="I44" s="143"/>
      <c r="J44" s="142"/>
      <c r="K44" s="141"/>
      <c r="L44" s="141"/>
      <c r="M44" s="144"/>
      <c r="N44" s="145"/>
      <c r="O44" s="146"/>
      <c r="P44" s="146"/>
      <c r="Q44" s="143"/>
      <c r="R44" s="142"/>
      <c r="S44" s="141"/>
      <c r="T44" s="141"/>
      <c r="U44" s="146"/>
      <c r="V44" s="147"/>
      <c r="W44" s="130"/>
    </row>
    <row r="45" spans="1:23" ht="9.75" customHeight="1">
      <c r="A45" s="133"/>
      <c r="B45" s="133"/>
      <c r="C45" s="133"/>
      <c r="D45" s="133"/>
      <c r="E45" s="130"/>
      <c r="F45" s="130"/>
      <c r="G45" s="130"/>
      <c r="H45" s="130"/>
      <c r="I45" s="134"/>
      <c r="J45" s="130"/>
      <c r="K45" s="133"/>
      <c r="L45" s="133"/>
      <c r="M45" s="135"/>
      <c r="N45" s="136"/>
      <c r="O45" s="137"/>
      <c r="P45" s="137"/>
      <c r="Q45" s="134"/>
      <c r="R45" s="130"/>
      <c r="S45" s="133"/>
      <c r="T45" s="133"/>
      <c r="U45" s="137"/>
      <c r="V45" s="137"/>
      <c r="W45" s="130"/>
    </row>
    <row r="46" spans="1:23">
      <c r="B46" s="148"/>
      <c r="C46" s="148"/>
      <c r="D46" s="148"/>
      <c r="E46" s="148"/>
      <c r="F46" s="148"/>
      <c r="G46" s="148"/>
      <c r="H46" s="148"/>
      <c r="I46" s="148"/>
      <c r="J46" s="148"/>
      <c r="K46" s="148"/>
      <c r="L46" s="148"/>
      <c r="M46" s="148"/>
      <c r="N46" s="148"/>
      <c r="O46" s="148"/>
      <c r="P46" s="148"/>
      <c r="Q46" s="148"/>
      <c r="R46" s="148"/>
      <c r="S46" s="148"/>
      <c r="T46" s="148"/>
      <c r="U46" s="148"/>
      <c r="V46" s="148"/>
      <c r="W46" s="148"/>
    </row>
    <row r="47" spans="1:23">
      <c r="B47" s="148"/>
      <c r="C47" s="148"/>
      <c r="D47" s="148"/>
      <c r="E47" s="148"/>
      <c r="F47" s="148"/>
      <c r="G47" s="148"/>
      <c r="H47" s="148"/>
      <c r="I47" s="148"/>
      <c r="J47" s="148"/>
      <c r="K47" s="148"/>
      <c r="L47" s="148"/>
      <c r="M47" s="148"/>
      <c r="N47" s="148"/>
      <c r="O47" s="148"/>
      <c r="P47" s="148"/>
      <c r="Q47" s="148"/>
      <c r="R47" s="148"/>
      <c r="S47" s="148"/>
      <c r="T47" s="148"/>
      <c r="U47" s="148"/>
      <c r="V47" s="148"/>
      <c r="W47" s="148"/>
    </row>
    <row r="48" spans="1:23">
      <c r="B48" s="148"/>
      <c r="C48" s="148"/>
      <c r="D48" s="148"/>
      <c r="E48" s="148"/>
      <c r="F48" s="148"/>
      <c r="G48" s="148"/>
      <c r="H48" s="148"/>
      <c r="I48" s="148"/>
      <c r="J48" s="148"/>
      <c r="K48" s="148"/>
      <c r="L48" s="148"/>
      <c r="M48" s="148"/>
      <c r="N48" s="148"/>
      <c r="O48" s="148"/>
      <c r="P48" s="148"/>
      <c r="Q48" s="148"/>
      <c r="R48" s="148"/>
      <c r="S48" s="148"/>
      <c r="T48" s="148"/>
      <c r="U48" s="148"/>
      <c r="V48" s="148"/>
      <c r="W48" s="148"/>
    </row>
    <row r="49" spans="2:23">
      <c r="B49" s="148"/>
      <c r="C49" s="148"/>
      <c r="D49" s="148"/>
      <c r="E49" s="148"/>
      <c r="F49" s="148"/>
      <c r="G49" s="148"/>
      <c r="H49" s="148"/>
      <c r="I49" s="148"/>
      <c r="J49" s="148"/>
      <c r="K49" s="148"/>
      <c r="L49" s="148"/>
      <c r="M49" s="148"/>
      <c r="N49" s="148"/>
      <c r="O49" s="148"/>
      <c r="P49" s="148"/>
      <c r="Q49" s="148"/>
      <c r="R49" s="148"/>
      <c r="S49" s="148"/>
      <c r="T49" s="148"/>
      <c r="U49" s="148"/>
      <c r="V49" s="148"/>
      <c r="W49" s="148"/>
    </row>
    <row r="50" spans="2:23">
      <c r="B50" s="148"/>
      <c r="C50" s="148"/>
      <c r="D50" s="148"/>
      <c r="E50" s="148"/>
      <c r="F50" s="148"/>
      <c r="G50" s="148"/>
      <c r="H50" s="148"/>
      <c r="I50" s="148"/>
      <c r="J50" s="148"/>
      <c r="K50" s="148"/>
      <c r="L50" s="148"/>
      <c r="M50" s="148"/>
      <c r="N50" s="148"/>
      <c r="O50" s="148"/>
      <c r="P50" s="148"/>
      <c r="Q50" s="148"/>
      <c r="R50" s="148"/>
      <c r="S50" s="148"/>
      <c r="T50" s="148"/>
      <c r="U50" s="148"/>
      <c r="V50" s="148"/>
      <c r="W50" s="148"/>
    </row>
    <row r="51" spans="2:23">
      <c r="B51" s="148"/>
      <c r="C51" s="148"/>
      <c r="D51" s="148"/>
      <c r="E51" s="148"/>
      <c r="F51" s="148"/>
      <c r="G51" s="148"/>
      <c r="H51" s="148"/>
      <c r="I51" s="148"/>
      <c r="J51" s="148"/>
      <c r="K51" s="148"/>
      <c r="L51" s="148"/>
      <c r="M51" s="148"/>
      <c r="N51" s="148"/>
      <c r="O51" s="148"/>
      <c r="P51" s="148"/>
      <c r="Q51" s="148"/>
      <c r="R51" s="148"/>
      <c r="S51" s="148"/>
      <c r="T51" s="148"/>
      <c r="U51" s="148"/>
      <c r="V51" s="148"/>
      <c r="W51" s="148"/>
    </row>
    <row r="52" spans="2:23">
      <c r="B52" s="148"/>
      <c r="C52" s="148"/>
      <c r="D52" s="148"/>
      <c r="E52" s="148"/>
      <c r="F52" s="148"/>
      <c r="G52" s="148"/>
      <c r="H52" s="148"/>
      <c r="I52" s="148"/>
      <c r="J52" s="148"/>
      <c r="K52" s="148"/>
      <c r="L52" s="148"/>
      <c r="M52" s="148"/>
      <c r="N52" s="148"/>
      <c r="O52" s="148"/>
      <c r="P52" s="148"/>
      <c r="Q52" s="148"/>
      <c r="R52" s="148"/>
      <c r="S52" s="148"/>
      <c r="T52" s="148"/>
      <c r="U52" s="148"/>
      <c r="V52" s="148"/>
      <c r="W52" s="148"/>
    </row>
    <row r="53" spans="2:23">
      <c r="B53" s="148"/>
      <c r="C53" s="148"/>
      <c r="D53" s="148"/>
      <c r="E53" s="148"/>
      <c r="F53" s="148"/>
      <c r="G53" s="148"/>
      <c r="H53" s="148"/>
      <c r="I53" s="148"/>
      <c r="J53" s="148"/>
      <c r="K53" s="148"/>
      <c r="L53" s="148"/>
      <c r="M53" s="148"/>
      <c r="N53" s="148"/>
      <c r="O53" s="148"/>
      <c r="P53" s="148"/>
      <c r="Q53" s="148"/>
      <c r="R53" s="148"/>
      <c r="S53" s="148"/>
      <c r="T53" s="148"/>
      <c r="U53" s="148"/>
      <c r="V53" s="148"/>
      <c r="W53" s="148"/>
    </row>
    <row r="54" spans="2:23">
      <c r="B54" s="148"/>
      <c r="C54" s="148"/>
      <c r="D54" s="148"/>
      <c r="E54" s="148"/>
      <c r="F54" s="148"/>
      <c r="G54" s="148"/>
      <c r="H54" s="148"/>
      <c r="I54" s="148"/>
      <c r="J54" s="148"/>
      <c r="K54" s="148"/>
      <c r="L54" s="148"/>
      <c r="M54" s="148"/>
      <c r="N54" s="148"/>
      <c r="O54" s="148"/>
      <c r="P54" s="148"/>
      <c r="Q54" s="148"/>
      <c r="R54" s="148"/>
      <c r="S54" s="148"/>
      <c r="T54" s="148"/>
      <c r="U54" s="148"/>
      <c r="V54" s="148"/>
      <c r="W54" s="148"/>
    </row>
  </sheetData>
  <mergeCells count="1">
    <mergeCell ref="G3:P5"/>
  </mergeCells>
  <dataValidations count="1">
    <dataValidation type="textLength" allowBlank="1" showInputMessage="1" showErrorMessage="1" sqref="U15:U32">
      <formula1>1</formula1>
      <formula2>3</formula2>
    </dataValidation>
  </dataValidations>
  <pageMargins left="0.7" right="0.7" top="0.75" bottom="0.75" header="0.3" footer="0.3"/>
  <pageSetup paperSize="341"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X54"/>
  <sheetViews>
    <sheetView workbookViewId="0">
      <selection activeCell="C5" sqref="C5"/>
    </sheetView>
  </sheetViews>
  <sheetFormatPr defaultColWidth="11.42578125" defaultRowHeight="15"/>
  <cols>
    <col min="1" max="1" width="2.28515625" style="107" customWidth="1"/>
    <col min="2" max="2" width="8.85546875" style="108" customWidth="1"/>
    <col min="3" max="3" width="4.28515625" style="108" customWidth="1"/>
    <col min="4" max="4" width="5.7109375" style="108" customWidth="1"/>
    <col min="5" max="5" width="4.140625" style="108" customWidth="1"/>
    <col min="6" max="6" width="3.7109375" style="108" customWidth="1"/>
    <col min="7" max="7" width="6" style="108" customWidth="1"/>
    <col min="8" max="8" width="5.140625" style="108" customWidth="1"/>
    <col min="9" max="10" width="5.28515625" style="108" customWidth="1"/>
    <col min="11" max="12" width="4.140625" style="108" customWidth="1"/>
    <col min="13" max="13" width="4.42578125" style="108" customWidth="1"/>
    <col min="14" max="14" width="5" style="108" customWidth="1"/>
    <col min="15" max="15" width="4.140625" style="108" customWidth="1"/>
    <col min="16" max="16" width="5.140625" style="108" customWidth="1"/>
    <col min="17" max="17" width="5.85546875" style="108" customWidth="1"/>
    <col min="18" max="18" width="5.5703125" style="108" customWidth="1"/>
    <col min="19" max="20" width="4.7109375" style="108" customWidth="1"/>
    <col min="21" max="21" width="4.5703125" style="108" customWidth="1"/>
    <col min="22" max="22" width="4.85546875" style="108" customWidth="1"/>
    <col min="23" max="23" width="1.85546875" style="108" customWidth="1"/>
    <col min="24" max="24" width="4.7109375" style="108" customWidth="1"/>
    <col min="25" max="16384" width="11.42578125" style="108"/>
  </cols>
  <sheetData>
    <row r="1" spans="1:24" ht="11.25" customHeight="1" thickBot="1"/>
    <row r="2" spans="1:24" ht="8.25" customHeight="1">
      <c r="A2" s="109"/>
      <c r="B2" s="110"/>
      <c r="C2" s="111"/>
      <c r="D2" s="111"/>
      <c r="E2" s="111"/>
      <c r="F2" s="112"/>
      <c r="G2" s="112"/>
      <c r="H2" s="112"/>
      <c r="I2" s="112"/>
      <c r="J2" s="112"/>
      <c r="K2" s="112"/>
      <c r="L2" s="112"/>
      <c r="M2" s="112"/>
      <c r="N2" s="112"/>
      <c r="O2" s="112"/>
      <c r="P2" s="112"/>
      <c r="Q2" s="112"/>
      <c r="R2" s="112"/>
      <c r="S2" s="112"/>
      <c r="T2" s="112"/>
      <c r="U2" s="112"/>
      <c r="V2" s="113"/>
      <c r="W2" s="107"/>
    </row>
    <row r="3" spans="1:24" ht="13.5" customHeight="1">
      <c r="A3" s="109"/>
      <c r="B3" s="114"/>
      <c r="C3" s="107"/>
      <c r="D3" s="107"/>
      <c r="E3" s="107"/>
      <c r="F3" s="115"/>
      <c r="G3" s="805" t="s">
        <v>200</v>
      </c>
      <c r="H3" s="806"/>
      <c r="I3" s="806"/>
      <c r="J3" s="806"/>
      <c r="K3" s="806"/>
      <c r="L3" s="806"/>
      <c r="M3" s="806"/>
      <c r="N3" s="806"/>
      <c r="O3" s="806"/>
      <c r="P3" s="806"/>
      <c r="Q3" s="807"/>
      <c r="R3" s="116"/>
      <c r="S3" s="116"/>
      <c r="T3" s="116"/>
      <c r="U3" s="116"/>
      <c r="V3" s="117"/>
      <c r="W3" s="118"/>
      <c r="X3" s="107"/>
    </row>
    <row r="4" spans="1:24" ht="13.5" customHeight="1">
      <c r="A4" s="109"/>
      <c r="B4" s="114"/>
      <c r="C4" s="107"/>
      <c r="D4" s="107"/>
      <c r="E4" s="107"/>
      <c r="F4" s="115"/>
      <c r="G4" s="808"/>
      <c r="H4" s="809"/>
      <c r="I4" s="809"/>
      <c r="J4" s="809"/>
      <c r="K4" s="809"/>
      <c r="L4" s="809"/>
      <c r="M4" s="809"/>
      <c r="N4" s="809"/>
      <c r="O4" s="809"/>
      <c r="P4" s="809"/>
      <c r="Q4" s="1243"/>
      <c r="R4" s="116"/>
      <c r="S4" s="116"/>
      <c r="T4" s="116"/>
      <c r="U4" s="116"/>
      <c r="V4" s="117"/>
      <c r="W4" s="118"/>
      <c r="X4" s="107"/>
    </row>
    <row r="5" spans="1:24" ht="12.75" customHeight="1">
      <c r="A5" s="109"/>
      <c r="B5" s="119"/>
      <c r="C5" s="107"/>
      <c r="D5" s="107"/>
      <c r="E5" s="107"/>
      <c r="F5" s="115"/>
      <c r="G5" s="811"/>
      <c r="H5" s="812"/>
      <c r="I5" s="812"/>
      <c r="J5" s="812"/>
      <c r="K5" s="812"/>
      <c r="L5" s="812"/>
      <c r="M5" s="812"/>
      <c r="N5" s="812"/>
      <c r="O5" s="812"/>
      <c r="P5" s="812"/>
      <c r="Q5" s="813"/>
      <c r="R5" s="116"/>
      <c r="S5" s="116"/>
      <c r="T5" s="116"/>
      <c r="U5" s="116"/>
      <c r="V5" s="117"/>
      <c r="W5" s="118"/>
      <c r="X5" s="107"/>
    </row>
    <row r="6" spans="1:24" ht="8.25" customHeight="1" thickBot="1">
      <c r="A6" s="109"/>
      <c r="B6" s="114"/>
      <c r="C6" s="107"/>
      <c r="D6" s="120"/>
      <c r="E6" s="120"/>
      <c r="F6" s="107"/>
      <c r="G6" s="107"/>
      <c r="H6" s="107"/>
      <c r="I6" s="107"/>
      <c r="J6" s="107"/>
      <c r="K6" s="107"/>
      <c r="L6" s="107"/>
      <c r="M6" s="107"/>
      <c r="N6" s="107"/>
      <c r="O6" s="107"/>
      <c r="P6" s="107"/>
      <c r="Q6" s="107"/>
      <c r="R6" s="107"/>
      <c r="S6" s="107"/>
      <c r="T6" s="107"/>
      <c r="U6" s="107"/>
      <c r="V6" s="121"/>
      <c r="W6" s="107"/>
    </row>
    <row r="7" spans="1:24" s="131" customFormat="1" ht="15.95" customHeight="1">
      <c r="A7" s="109"/>
      <c r="B7" s="122"/>
      <c r="C7" s="123"/>
      <c r="D7" s="123"/>
      <c r="E7" s="124"/>
      <c r="F7" s="124"/>
      <c r="G7" s="124"/>
      <c r="H7" s="124"/>
      <c r="I7" s="125"/>
      <c r="J7" s="124"/>
      <c r="K7" s="123"/>
      <c r="L7" s="123"/>
      <c r="M7" s="126"/>
      <c r="N7" s="127"/>
      <c r="O7" s="128"/>
      <c r="P7" s="128"/>
      <c r="Q7" s="125"/>
      <c r="R7" s="124"/>
      <c r="S7" s="123"/>
      <c r="T7" s="123"/>
      <c r="U7" s="128"/>
      <c r="V7" s="129"/>
      <c r="W7" s="130"/>
    </row>
    <row r="8" spans="1:24" s="131" customFormat="1" ht="15.95" customHeight="1">
      <c r="A8" s="109"/>
      <c r="B8" s="132"/>
      <c r="C8" s="133"/>
      <c r="D8" s="133"/>
      <c r="E8" s="130"/>
      <c r="F8" s="130"/>
      <c r="G8" s="130"/>
      <c r="H8" s="130"/>
      <c r="I8" s="134"/>
      <c r="J8" s="130"/>
      <c r="K8" s="133"/>
      <c r="L8" s="133"/>
      <c r="M8" s="135"/>
      <c r="N8" s="136"/>
      <c r="O8" s="137"/>
      <c r="P8" s="137"/>
      <c r="Q8" s="134"/>
      <c r="R8" s="130"/>
      <c r="S8" s="133"/>
      <c r="T8" s="133"/>
      <c r="U8" s="137"/>
      <c r="V8" s="121"/>
      <c r="W8" s="130"/>
    </row>
    <row r="9" spans="1:24" s="131" customFormat="1" ht="15.95" customHeight="1">
      <c r="A9" s="109"/>
      <c r="B9" s="132"/>
      <c r="C9" s="133"/>
      <c r="D9" s="133"/>
      <c r="E9" s="130"/>
      <c r="F9" s="130"/>
      <c r="G9" s="130"/>
      <c r="H9" s="130"/>
      <c r="I9" s="134"/>
      <c r="J9" s="130"/>
      <c r="K9" s="133"/>
      <c r="L9" s="133"/>
      <c r="M9" s="135"/>
      <c r="N9" s="136"/>
      <c r="O9" s="137"/>
      <c r="P9" s="137"/>
      <c r="Q9" s="134"/>
      <c r="R9" s="130"/>
      <c r="S9" s="133"/>
      <c r="T9" s="133"/>
      <c r="U9" s="137"/>
      <c r="V9" s="121"/>
      <c r="W9" s="130"/>
    </row>
    <row r="10" spans="1:24" s="131" customFormat="1" ht="15.95" customHeight="1">
      <c r="A10" s="109"/>
      <c r="B10" s="132"/>
      <c r="C10" s="133"/>
      <c r="D10" s="133"/>
      <c r="E10" s="130"/>
      <c r="F10" s="130"/>
      <c r="G10" s="130"/>
      <c r="H10" s="130"/>
      <c r="I10" s="134"/>
      <c r="J10" s="130"/>
      <c r="K10" s="133"/>
      <c r="L10" s="133"/>
      <c r="M10" s="135"/>
      <c r="N10" s="136"/>
      <c r="O10" s="137"/>
      <c r="P10" s="137"/>
      <c r="Q10" s="134"/>
      <c r="R10" s="130"/>
      <c r="S10" s="133"/>
      <c r="T10" s="133"/>
      <c r="U10" s="137"/>
      <c r="V10" s="121"/>
      <c r="W10" s="130"/>
    </row>
    <row r="11" spans="1:24" s="131" customFormat="1" ht="15.95" customHeight="1">
      <c r="A11" s="109"/>
      <c r="B11" s="1244" t="s">
        <v>516</v>
      </c>
      <c r="C11" s="1245"/>
      <c r="D11" s="1245"/>
      <c r="E11" s="1245"/>
      <c r="F11" s="1245"/>
      <c r="G11" s="1245"/>
      <c r="H11" s="1245"/>
      <c r="I11" s="1245"/>
      <c r="J11" s="1245"/>
      <c r="K11" s="1245"/>
      <c r="L11" s="1245"/>
      <c r="M11" s="1245"/>
      <c r="N11" s="1245"/>
      <c r="O11" s="1245"/>
      <c r="P11" s="1245"/>
      <c r="Q11" s="1245"/>
      <c r="R11" s="1245"/>
      <c r="S11" s="1245"/>
      <c r="T11" s="1245"/>
      <c r="U11" s="1245"/>
      <c r="V11" s="1246"/>
      <c r="W11" s="130"/>
    </row>
    <row r="12" spans="1:24" ht="15.95" customHeight="1">
      <c r="A12" s="109"/>
      <c r="B12" s="1247"/>
      <c r="C12" s="1245"/>
      <c r="D12" s="1245"/>
      <c r="E12" s="1245"/>
      <c r="F12" s="1245"/>
      <c r="G12" s="1245"/>
      <c r="H12" s="1245"/>
      <c r="I12" s="1245"/>
      <c r="J12" s="1245"/>
      <c r="K12" s="1245"/>
      <c r="L12" s="1245"/>
      <c r="M12" s="1245"/>
      <c r="N12" s="1245"/>
      <c r="O12" s="1245"/>
      <c r="P12" s="1245"/>
      <c r="Q12" s="1245"/>
      <c r="R12" s="1245"/>
      <c r="S12" s="1245"/>
      <c r="T12" s="1245"/>
      <c r="U12" s="1245"/>
      <c r="V12" s="1246"/>
      <c r="W12" s="130"/>
    </row>
    <row r="13" spans="1:24" ht="36.75" customHeight="1">
      <c r="A13" s="109"/>
      <c r="B13" s="1247"/>
      <c r="C13" s="1245"/>
      <c r="D13" s="1245"/>
      <c r="E13" s="1245"/>
      <c r="F13" s="1245"/>
      <c r="G13" s="1245"/>
      <c r="H13" s="1245"/>
      <c r="I13" s="1245"/>
      <c r="J13" s="1245"/>
      <c r="K13" s="1245"/>
      <c r="L13" s="1245"/>
      <c r="M13" s="1245"/>
      <c r="N13" s="1245"/>
      <c r="O13" s="1245"/>
      <c r="P13" s="1245"/>
      <c r="Q13" s="1245"/>
      <c r="R13" s="1245"/>
      <c r="S13" s="1245"/>
      <c r="T13" s="1245"/>
      <c r="U13" s="1245"/>
      <c r="V13" s="1246"/>
      <c r="W13" s="130"/>
    </row>
    <row r="14" spans="1:24" ht="30.75">
      <c r="A14" s="109"/>
      <c r="B14" s="132"/>
      <c r="C14" s="133"/>
      <c r="D14" s="133"/>
      <c r="E14" s="130"/>
      <c r="F14" s="130"/>
      <c r="G14" s="130"/>
      <c r="H14" s="130"/>
      <c r="I14" s="134"/>
      <c r="J14" s="130"/>
      <c r="K14" s="133"/>
      <c r="L14" s="133"/>
      <c r="M14" s="135"/>
      <c r="N14" s="136"/>
      <c r="O14" s="137"/>
      <c r="P14" s="137"/>
      <c r="Q14" s="134"/>
      <c r="R14" s="130"/>
      <c r="S14" s="133"/>
      <c r="T14" s="133"/>
      <c r="U14" s="137"/>
      <c r="V14" s="121"/>
      <c r="W14" s="130"/>
    </row>
    <row r="15" spans="1:24" ht="17.100000000000001" customHeight="1">
      <c r="A15" s="109"/>
      <c r="B15" s="132"/>
      <c r="C15" s="133"/>
      <c r="D15" s="133"/>
      <c r="E15" s="130"/>
      <c r="F15" s="130"/>
      <c r="G15" s="130"/>
      <c r="H15" s="130"/>
      <c r="I15" s="134"/>
      <c r="J15" s="130"/>
      <c r="K15" s="133"/>
      <c r="L15" s="133"/>
      <c r="M15" s="135"/>
      <c r="N15" s="136"/>
      <c r="O15" s="137"/>
      <c r="P15" s="137"/>
      <c r="Q15" s="134"/>
      <c r="R15" s="130"/>
      <c r="S15" s="133"/>
      <c r="T15" s="133"/>
      <c r="U15" s="137"/>
      <c r="V15" s="121"/>
      <c r="W15" s="130"/>
    </row>
    <row r="16" spans="1:24" ht="17.100000000000001" customHeight="1">
      <c r="A16" s="109"/>
      <c r="B16" s="132"/>
      <c r="C16" s="133"/>
      <c r="D16" s="133"/>
      <c r="E16" s="130"/>
      <c r="F16" s="130"/>
      <c r="G16" s="130"/>
      <c r="H16" s="130"/>
      <c r="I16" s="134"/>
      <c r="J16" s="130"/>
      <c r="K16" s="133"/>
      <c r="L16" s="133"/>
      <c r="M16" s="135"/>
      <c r="N16" s="136"/>
      <c r="O16" s="137"/>
      <c r="P16" s="137"/>
      <c r="Q16" s="134"/>
      <c r="R16" s="130"/>
      <c r="S16" s="133"/>
      <c r="T16" s="133"/>
      <c r="U16" s="137"/>
      <c r="V16" s="121"/>
      <c r="W16" s="130"/>
    </row>
    <row r="17" spans="1:23" ht="17.100000000000001" customHeight="1">
      <c r="A17" s="109"/>
      <c r="B17" s="132"/>
      <c r="C17" s="133"/>
      <c r="D17" s="133"/>
      <c r="E17" s="130"/>
      <c r="F17" s="130"/>
      <c r="G17" s="130"/>
      <c r="H17" s="130"/>
      <c r="I17" s="134"/>
      <c r="J17" s="130"/>
      <c r="K17" s="133"/>
      <c r="L17" s="133"/>
      <c r="M17" s="135"/>
      <c r="N17" s="136"/>
      <c r="O17" s="137"/>
      <c r="P17" s="137"/>
      <c r="Q17" s="134"/>
      <c r="R17" s="130"/>
      <c r="S17" s="133"/>
      <c r="T17" s="133"/>
      <c r="U17" s="137"/>
      <c r="V17" s="121"/>
      <c r="W17" s="130"/>
    </row>
    <row r="18" spans="1:23" ht="17.100000000000001" customHeight="1">
      <c r="A18" s="109"/>
      <c r="B18" s="132"/>
      <c r="C18" s="133"/>
      <c r="D18" s="133"/>
      <c r="E18" s="130"/>
      <c r="F18" s="130"/>
      <c r="G18" s="130"/>
      <c r="H18" s="130"/>
      <c r="I18" s="134"/>
      <c r="J18" s="130"/>
      <c r="K18" s="133"/>
      <c r="L18" s="133"/>
      <c r="M18" s="135"/>
      <c r="N18" s="136"/>
      <c r="O18" s="137"/>
      <c r="P18" s="137"/>
      <c r="Q18" s="134"/>
      <c r="R18" s="130"/>
      <c r="S18" s="133"/>
      <c r="T18" s="133"/>
      <c r="U18" s="137"/>
      <c r="V18" s="121"/>
      <c r="W18" s="130"/>
    </row>
    <row r="19" spans="1:23" ht="17.100000000000001" customHeight="1">
      <c r="A19" s="109"/>
      <c r="B19" s="132"/>
      <c r="C19" s="133"/>
      <c r="D19" s="133"/>
      <c r="E19" s="130"/>
      <c r="F19" s="130"/>
      <c r="G19" s="130"/>
      <c r="H19" s="130"/>
      <c r="I19" s="134"/>
      <c r="J19" s="130"/>
      <c r="K19" s="133"/>
      <c r="L19" s="133"/>
      <c r="M19" s="135"/>
      <c r="N19" s="136"/>
      <c r="O19" s="137"/>
      <c r="P19" s="137"/>
      <c r="Q19" s="134"/>
      <c r="R19" s="130"/>
      <c r="S19" s="133"/>
      <c r="T19" s="133"/>
      <c r="U19" s="137"/>
      <c r="V19" s="121"/>
      <c r="W19" s="130"/>
    </row>
    <row r="20" spans="1:23" ht="17.100000000000001" customHeight="1">
      <c r="A20" s="109"/>
      <c r="B20" s="132"/>
      <c r="C20" s="133"/>
      <c r="D20" s="133"/>
      <c r="E20" s="130"/>
      <c r="F20" s="130"/>
      <c r="G20" s="130"/>
      <c r="H20" s="130"/>
      <c r="I20" s="134"/>
      <c r="J20" s="130"/>
      <c r="K20" s="133"/>
      <c r="L20" s="133"/>
      <c r="M20" s="135"/>
      <c r="N20" s="136"/>
      <c r="O20" s="137"/>
      <c r="P20" s="137"/>
      <c r="Q20" s="134"/>
      <c r="R20" s="130"/>
      <c r="S20" s="133"/>
      <c r="T20" s="133"/>
      <c r="U20" s="137"/>
      <c r="V20" s="121"/>
      <c r="W20" s="130"/>
    </row>
    <row r="21" spans="1:23" ht="17.100000000000001" customHeight="1">
      <c r="A21" s="109"/>
      <c r="B21" s="132"/>
      <c r="C21" s="133"/>
      <c r="D21" s="133"/>
      <c r="E21" s="130"/>
      <c r="F21" s="130"/>
      <c r="G21" s="130"/>
      <c r="H21" s="130"/>
      <c r="I21" s="134"/>
      <c r="J21" s="130"/>
      <c r="K21" s="133"/>
      <c r="L21" s="133"/>
      <c r="M21" s="135"/>
      <c r="N21" s="136"/>
      <c r="O21" s="137"/>
      <c r="P21" s="137"/>
      <c r="Q21" s="134"/>
      <c r="R21" s="130"/>
      <c r="S21" s="133"/>
      <c r="T21" s="133"/>
      <c r="U21" s="137"/>
      <c r="V21" s="121"/>
      <c r="W21" s="130"/>
    </row>
    <row r="22" spans="1:23" ht="17.100000000000001" customHeight="1">
      <c r="A22" s="109"/>
      <c r="B22" s="132"/>
      <c r="C22" s="133"/>
      <c r="D22" s="133"/>
      <c r="E22" s="130"/>
      <c r="F22" s="130"/>
      <c r="G22" s="130"/>
      <c r="H22" s="130"/>
      <c r="I22" s="134"/>
      <c r="J22" s="130"/>
      <c r="K22" s="133"/>
      <c r="L22" s="133"/>
      <c r="M22" s="135"/>
      <c r="N22" s="136"/>
      <c r="O22" s="137"/>
      <c r="P22" s="137"/>
      <c r="Q22" s="134"/>
      <c r="R22" s="130"/>
      <c r="S22" s="133"/>
      <c r="T22" s="133"/>
      <c r="U22" s="137"/>
      <c r="V22" s="121"/>
      <c r="W22" s="130"/>
    </row>
    <row r="23" spans="1:23" ht="17.100000000000001" customHeight="1">
      <c r="A23" s="109"/>
      <c r="B23" s="132"/>
      <c r="C23" s="133"/>
      <c r="D23" s="133"/>
      <c r="E23" s="130"/>
      <c r="F23" s="130"/>
      <c r="G23" s="130"/>
      <c r="H23" s="130"/>
      <c r="I23" s="134"/>
      <c r="J23" s="130"/>
      <c r="K23" s="133"/>
      <c r="L23" s="133"/>
      <c r="M23" s="135"/>
      <c r="N23" s="136"/>
      <c r="O23" s="137"/>
      <c r="P23" s="137"/>
      <c r="Q23" s="134"/>
      <c r="R23" s="130"/>
      <c r="S23" s="133"/>
      <c r="T23" s="133"/>
      <c r="U23" s="137"/>
      <c r="V23" s="121"/>
      <c r="W23" s="130"/>
    </row>
    <row r="24" spans="1:23" ht="17.100000000000001" customHeight="1">
      <c r="A24" s="109"/>
      <c r="B24" s="132"/>
      <c r="C24" s="133"/>
      <c r="D24" s="133"/>
      <c r="E24" s="130"/>
      <c r="F24" s="130"/>
      <c r="G24" s="130"/>
      <c r="H24" s="130"/>
      <c r="I24" s="134"/>
      <c r="J24" s="130"/>
      <c r="K24" s="133"/>
      <c r="L24" s="133"/>
      <c r="M24" s="135"/>
      <c r="N24" s="136"/>
      <c r="O24" s="137"/>
      <c r="P24" s="137"/>
      <c r="Q24" s="134"/>
      <c r="R24" s="130"/>
      <c r="S24" s="133"/>
      <c r="T24" s="133"/>
      <c r="U24" s="137"/>
      <c r="V24" s="121"/>
      <c r="W24" s="130"/>
    </row>
    <row r="25" spans="1:23" ht="17.100000000000001" customHeight="1">
      <c r="A25" s="109"/>
      <c r="B25" s="132"/>
      <c r="C25" s="133"/>
      <c r="D25" s="133"/>
      <c r="E25" s="130"/>
      <c r="F25" s="130"/>
      <c r="G25" s="130"/>
      <c r="H25" s="130"/>
      <c r="I25" s="134"/>
      <c r="J25" s="130"/>
      <c r="K25" s="133"/>
      <c r="L25" s="133"/>
      <c r="M25" s="135"/>
      <c r="N25" s="136"/>
      <c r="O25" s="137"/>
      <c r="P25" s="137"/>
      <c r="Q25" s="134"/>
      <c r="R25" s="130"/>
      <c r="S25" s="133"/>
      <c r="T25" s="133"/>
      <c r="U25" s="137"/>
      <c r="V25" s="121"/>
      <c r="W25" s="130"/>
    </row>
    <row r="26" spans="1:23" ht="17.100000000000001" customHeight="1">
      <c r="A26" s="109"/>
      <c r="B26" s="132"/>
      <c r="C26" s="133"/>
      <c r="D26" s="133"/>
      <c r="E26" s="130"/>
      <c r="F26" s="130"/>
      <c r="G26" s="130"/>
      <c r="H26" s="130"/>
      <c r="I26" s="134"/>
      <c r="J26" s="130"/>
      <c r="K26" s="133"/>
      <c r="L26" s="133"/>
      <c r="M26" s="135"/>
      <c r="N26" s="136"/>
      <c r="O26" s="137"/>
      <c r="P26" s="137"/>
      <c r="Q26" s="134"/>
      <c r="R26" s="130"/>
      <c r="S26" s="133"/>
      <c r="T26" s="133"/>
      <c r="U26" s="137"/>
      <c r="V26" s="121"/>
      <c r="W26" s="130"/>
    </row>
    <row r="27" spans="1:23" ht="17.100000000000001" customHeight="1">
      <c r="A27" s="109"/>
      <c r="B27" s="132"/>
      <c r="C27" s="133"/>
      <c r="D27" s="133"/>
      <c r="E27" s="130"/>
      <c r="F27" s="130"/>
      <c r="G27" s="130"/>
      <c r="H27" s="130"/>
      <c r="I27" s="134"/>
      <c r="J27" s="130"/>
      <c r="K27" s="133"/>
      <c r="L27" s="133"/>
      <c r="M27" s="135"/>
      <c r="N27" s="136"/>
      <c r="O27" s="137"/>
      <c r="P27" s="137"/>
      <c r="Q27" s="134"/>
      <c r="R27" s="130"/>
      <c r="S27" s="133"/>
      <c r="T27" s="133"/>
      <c r="U27" s="137"/>
      <c r="V27" s="121"/>
      <c r="W27" s="130"/>
    </row>
    <row r="28" spans="1:23" ht="17.100000000000001" customHeight="1">
      <c r="A28" s="109"/>
      <c r="B28" s="132"/>
      <c r="C28" s="133"/>
      <c r="D28" s="133"/>
      <c r="E28" s="130"/>
      <c r="F28" s="130"/>
      <c r="G28" s="130"/>
      <c r="H28" s="130"/>
      <c r="I28" s="134"/>
      <c r="J28" s="130"/>
      <c r="K28" s="133"/>
      <c r="L28" s="133"/>
      <c r="M28" s="135"/>
      <c r="N28" s="136"/>
      <c r="O28" s="137"/>
      <c r="P28" s="137"/>
      <c r="Q28" s="134"/>
      <c r="R28" s="130"/>
      <c r="S28" s="133"/>
      <c r="T28" s="133"/>
      <c r="U28" s="137"/>
      <c r="V28" s="121"/>
      <c r="W28" s="130"/>
    </row>
    <row r="29" spans="1:23" ht="17.100000000000001" customHeight="1">
      <c r="A29" s="109"/>
      <c r="B29" s="132"/>
      <c r="C29" s="133"/>
      <c r="D29" s="133"/>
      <c r="E29" s="130"/>
      <c r="F29" s="130"/>
      <c r="G29" s="130"/>
      <c r="H29" s="130"/>
      <c r="I29" s="134"/>
      <c r="J29" s="130"/>
      <c r="K29" s="133"/>
      <c r="L29" s="133"/>
      <c r="M29" s="135"/>
      <c r="N29" s="136"/>
      <c r="O29" s="137"/>
      <c r="P29" s="137"/>
      <c r="Q29" s="134"/>
      <c r="R29" s="130"/>
      <c r="S29" s="133"/>
      <c r="T29" s="133"/>
      <c r="U29" s="137"/>
      <c r="V29" s="121"/>
      <c r="W29" s="130"/>
    </row>
    <row r="30" spans="1:23" ht="17.100000000000001" customHeight="1">
      <c r="A30" s="109"/>
      <c r="B30" s="132"/>
      <c r="C30" s="133"/>
      <c r="D30" s="133"/>
      <c r="E30" s="130"/>
      <c r="F30" s="130"/>
      <c r="G30" s="130"/>
      <c r="H30" s="130"/>
      <c r="I30" s="134"/>
      <c r="J30" s="130"/>
      <c r="K30" s="133"/>
      <c r="L30" s="133"/>
      <c r="M30" s="135"/>
      <c r="N30" s="136"/>
      <c r="O30" s="137"/>
      <c r="P30" s="137"/>
      <c r="Q30" s="134"/>
      <c r="R30" s="130"/>
      <c r="S30" s="133"/>
      <c r="T30" s="133"/>
      <c r="U30" s="137"/>
      <c r="V30" s="121"/>
      <c r="W30" s="130"/>
    </row>
    <row r="31" spans="1:23" ht="17.100000000000001" customHeight="1">
      <c r="A31" s="109"/>
      <c r="B31" s="132"/>
      <c r="C31" s="133"/>
      <c r="D31" s="133"/>
      <c r="E31" s="130"/>
      <c r="F31" s="130"/>
      <c r="G31" s="130"/>
      <c r="H31" s="130"/>
      <c r="I31" s="134"/>
      <c r="J31" s="130"/>
      <c r="K31" s="133"/>
      <c r="L31" s="133"/>
      <c r="M31" s="135"/>
      <c r="N31" s="136"/>
      <c r="O31" s="137"/>
      <c r="P31" s="137"/>
      <c r="Q31" s="134"/>
      <c r="R31" s="130"/>
      <c r="S31" s="133"/>
      <c r="T31" s="133"/>
      <c r="U31" s="137"/>
      <c r="V31" s="121"/>
      <c r="W31" s="130"/>
    </row>
    <row r="32" spans="1:23" ht="17.100000000000001" customHeight="1">
      <c r="A32" s="109"/>
      <c r="B32" s="132"/>
      <c r="C32" s="133"/>
      <c r="D32" s="133"/>
      <c r="E32" s="130"/>
      <c r="F32" s="130"/>
      <c r="G32" s="130"/>
      <c r="H32" s="130"/>
      <c r="I32" s="134"/>
      <c r="J32" s="130"/>
      <c r="K32" s="133"/>
      <c r="L32" s="133"/>
      <c r="M32" s="135"/>
      <c r="N32" s="136"/>
      <c r="O32" s="137"/>
      <c r="P32" s="137"/>
      <c r="Q32" s="134"/>
      <c r="R32" s="130"/>
      <c r="S32" s="133"/>
      <c r="T32" s="133"/>
      <c r="U32" s="137"/>
      <c r="V32" s="121"/>
      <c r="W32" s="130"/>
    </row>
    <row r="33" spans="1:23" ht="30.75">
      <c r="A33" s="109"/>
      <c r="B33" s="132"/>
      <c r="C33" s="133"/>
      <c r="D33" s="133"/>
      <c r="E33" s="130"/>
      <c r="F33" s="130"/>
      <c r="G33" s="130"/>
      <c r="H33" s="130"/>
      <c r="I33" s="134"/>
      <c r="J33" s="130"/>
      <c r="K33" s="133"/>
      <c r="L33" s="133"/>
      <c r="M33" s="135"/>
      <c r="N33" s="136"/>
      <c r="O33" s="137"/>
      <c r="P33" s="137"/>
      <c r="Q33" s="134"/>
      <c r="R33" s="130"/>
      <c r="S33" s="133"/>
      <c r="T33" s="133"/>
      <c r="U33" s="137"/>
      <c r="V33" s="121"/>
      <c r="W33" s="130"/>
    </row>
    <row r="34" spans="1:23" ht="30.75">
      <c r="A34" s="109"/>
      <c r="B34" s="132"/>
      <c r="C34" s="133"/>
      <c r="D34" s="133"/>
      <c r="E34" s="130"/>
      <c r="F34" s="130"/>
      <c r="G34" s="130"/>
      <c r="H34" s="130"/>
      <c r="I34" s="134"/>
      <c r="J34" s="130"/>
      <c r="K34" s="133"/>
      <c r="L34" s="133"/>
      <c r="M34" s="135"/>
      <c r="N34" s="136"/>
      <c r="O34" s="137"/>
      <c r="P34" s="137"/>
      <c r="Q34" s="134"/>
      <c r="R34" s="130"/>
      <c r="S34" s="133"/>
      <c r="T34" s="133"/>
      <c r="U34" s="137"/>
      <c r="V34" s="121"/>
      <c r="W34" s="130"/>
    </row>
    <row r="35" spans="1:23" s="131" customFormat="1" ht="30.75">
      <c r="A35" s="109"/>
      <c r="B35" s="132"/>
      <c r="C35" s="133"/>
      <c r="D35" s="133"/>
      <c r="E35" s="130"/>
      <c r="F35" s="130"/>
      <c r="G35" s="130"/>
      <c r="H35" s="130"/>
      <c r="I35" s="134"/>
      <c r="J35" s="130"/>
      <c r="K35" s="133"/>
      <c r="L35" s="133"/>
      <c r="M35" s="135"/>
      <c r="N35" s="136"/>
      <c r="O35" s="137"/>
      <c r="P35" s="137"/>
      <c r="Q35" s="134"/>
      <c r="R35" s="130"/>
      <c r="S35" s="133"/>
      <c r="T35" s="133"/>
      <c r="U35" s="137"/>
      <c r="V35" s="121"/>
      <c r="W35" s="130"/>
    </row>
    <row r="36" spans="1:23" ht="30.75">
      <c r="A36" s="109"/>
      <c r="B36" s="132"/>
      <c r="C36" s="133"/>
      <c r="D36" s="133"/>
      <c r="E36" s="130"/>
      <c r="F36" s="130"/>
      <c r="G36" s="130"/>
      <c r="H36" s="130"/>
      <c r="I36" s="134"/>
      <c r="J36" s="130"/>
      <c r="K36" s="133"/>
      <c r="L36" s="133"/>
      <c r="M36" s="135"/>
      <c r="N36" s="136"/>
      <c r="O36" s="137"/>
      <c r="P36" s="137"/>
      <c r="Q36" s="134"/>
      <c r="R36" s="130"/>
      <c r="S36" s="133"/>
      <c r="T36" s="133"/>
      <c r="U36" s="137"/>
      <c r="V36" s="121"/>
      <c r="W36" s="130"/>
    </row>
    <row r="37" spans="1:23" ht="30.75">
      <c r="A37" s="109"/>
      <c r="B37" s="132"/>
      <c r="C37" s="133"/>
      <c r="D37" s="133"/>
      <c r="E37" s="130"/>
      <c r="F37" s="130"/>
      <c r="G37" s="130"/>
      <c r="H37" s="130"/>
      <c r="I37" s="134"/>
      <c r="J37" s="130"/>
      <c r="K37" s="133"/>
      <c r="L37" s="133"/>
      <c r="M37" s="135"/>
      <c r="N37" s="136"/>
      <c r="O37" s="137"/>
      <c r="P37" s="137"/>
      <c r="Q37" s="134"/>
      <c r="R37" s="130"/>
      <c r="S37" s="133"/>
      <c r="T37" s="133"/>
      <c r="U37" s="137"/>
      <c r="V37" s="121"/>
      <c r="W37" s="130"/>
    </row>
    <row r="38" spans="1:23" s="335" customFormat="1" ht="18" customHeight="1">
      <c r="A38" s="109"/>
      <c r="B38" s="132"/>
      <c r="C38" s="133"/>
      <c r="D38" s="133"/>
      <c r="E38" s="130"/>
      <c r="F38" s="130"/>
      <c r="G38" s="130"/>
      <c r="H38" s="130"/>
      <c r="I38" s="134"/>
      <c r="J38" s="130"/>
      <c r="K38" s="133"/>
      <c r="L38" s="133"/>
      <c r="M38" s="135"/>
      <c r="N38" s="136"/>
      <c r="O38" s="137"/>
      <c r="P38" s="137"/>
      <c r="Q38" s="134"/>
      <c r="R38" s="130"/>
      <c r="S38" s="133"/>
      <c r="T38" s="133"/>
      <c r="U38" s="137"/>
      <c r="V38" s="121"/>
      <c r="W38" s="130"/>
    </row>
    <row r="39" spans="1:23" s="335" customFormat="1" ht="18" customHeight="1">
      <c r="A39" s="109"/>
      <c r="B39" s="132"/>
      <c r="C39" s="133"/>
      <c r="D39" s="133"/>
      <c r="E39" s="130"/>
      <c r="F39" s="130"/>
      <c r="G39" s="130"/>
      <c r="H39" s="130"/>
      <c r="I39" s="134"/>
      <c r="J39" s="130"/>
      <c r="K39" s="133"/>
      <c r="L39" s="133"/>
      <c r="M39" s="135"/>
      <c r="N39" s="136"/>
      <c r="O39" s="137"/>
      <c r="P39" s="137"/>
      <c r="Q39" s="134"/>
      <c r="R39" s="130"/>
      <c r="S39" s="133"/>
      <c r="T39" s="133"/>
      <c r="U39" s="137"/>
      <c r="V39" s="121"/>
      <c r="W39" s="130"/>
    </row>
    <row r="40" spans="1:23" s="335" customFormat="1" ht="18" customHeight="1">
      <c r="A40" s="109"/>
      <c r="B40" s="132"/>
      <c r="C40" s="133"/>
      <c r="D40" s="133"/>
      <c r="E40" s="130"/>
      <c r="F40" s="130"/>
      <c r="G40" s="130"/>
      <c r="H40" s="130"/>
      <c r="I40" s="134"/>
      <c r="J40" s="130"/>
      <c r="K40" s="133"/>
      <c r="L40" s="133"/>
      <c r="M40" s="135"/>
      <c r="N40" s="136"/>
      <c r="O40" s="137"/>
      <c r="P40" s="137"/>
      <c r="Q40" s="134"/>
      <c r="R40" s="130"/>
      <c r="S40" s="133"/>
      <c r="T40" s="133"/>
      <c r="U40" s="137"/>
      <c r="V40" s="121"/>
      <c r="W40" s="130"/>
    </row>
    <row r="41" spans="1:23" s="335" customFormat="1" ht="18" customHeight="1">
      <c r="A41" s="109"/>
      <c r="B41" s="132"/>
      <c r="C41" s="133"/>
      <c r="D41" s="133"/>
      <c r="E41" s="130"/>
      <c r="F41" s="130"/>
      <c r="G41" s="130"/>
      <c r="H41" s="130"/>
      <c r="I41" s="134"/>
      <c r="J41" s="130"/>
      <c r="K41" s="133"/>
      <c r="L41" s="133"/>
      <c r="M41" s="135"/>
      <c r="N41" s="136"/>
      <c r="O41" s="137"/>
      <c r="P41" s="137"/>
      <c r="Q41" s="134"/>
      <c r="R41" s="130"/>
      <c r="S41" s="133"/>
      <c r="T41" s="133"/>
      <c r="U41" s="137"/>
      <c r="V41" s="121"/>
      <c r="W41" s="130"/>
    </row>
    <row r="42" spans="1:23" s="335" customFormat="1" ht="18" customHeight="1">
      <c r="A42" s="109"/>
      <c r="B42" s="132"/>
      <c r="C42" s="133"/>
      <c r="D42" s="133"/>
      <c r="E42" s="130"/>
      <c r="F42" s="130"/>
      <c r="G42" s="130"/>
      <c r="H42" s="130"/>
      <c r="I42" s="134"/>
      <c r="J42" s="130"/>
      <c r="K42" s="133"/>
      <c r="L42" s="133"/>
      <c r="M42" s="135"/>
      <c r="N42" s="136"/>
      <c r="O42" s="137"/>
      <c r="P42" s="137"/>
      <c r="Q42" s="134"/>
      <c r="R42" s="130"/>
      <c r="S42" s="133"/>
      <c r="T42" s="133"/>
      <c r="U42" s="137"/>
      <c r="V42" s="121"/>
      <c r="W42" s="130"/>
    </row>
    <row r="43" spans="1:23" s="335" customFormat="1" ht="18" customHeight="1">
      <c r="A43" s="109"/>
      <c r="B43" s="132"/>
      <c r="C43" s="133"/>
      <c r="D43" s="133"/>
      <c r="E43" s="130"/>
      <c r="F43" s="130"/>
      <c r="G43" s="130"/>
      <c r="H43" s="130"/>
      <c r="I43" s="134"/>
      <c r="J43" s="130"/>
      <c r="K43" s="133"/>
      <c r="L43" s="133"/>
      <c r="M43" s="135"/>
      <c r="N43" s="136"/>
      <c r="O43" s="137"/>
      <c r="P43" s="137"/>
      <c r="Q43" s="134"/>
      <c r="R43" s="130"/>
      <c r="S43" s="133"/>
      <c r="T43" s="133"/>
      <c r="U43" s="137"/>
      <c r="V43" s="121"/>
      <c r="W43" s="130"/>
    </row>
    <row r="44" spans="1:23" ht="31.5" thickBot="1">
      <c r="A44" s="109"/>
      <c r="B44" s="140"/>
      <c r="C44" s="141"/>
      <c r="D44" s="141"/>
      <c r="E44" s="142"/>
      <c r="F44" s="142"/>
      <c r="G44" s="142"/>
      <c r="H44" s="142"/>
      <c r="I44" s="143"/>
      <c r="J44" s="142"/>
      <c r="K44" s="141"/>
      <c r="L44" s="141"/>
      <c r="M44" s="144"/>
      <c r="N44" s="145"/>
      <c r="O44" s="146"/>
      <c r="P44" s="146"/>
      <c r="Q44" s="143"/>
      <c r="R44" s="142"/>
      <c r="S44" s="141"/>
      <c r="T44" s="141"/>
      <c r="U44" s="146"/>
      <c r="V44" s="147"/>
      <c r="W44" s="130"/>
    </row>
    <row r="45" spans="1:23" ht="9.75" customHeight="1">
      <c r="A45" s="133"/>
      <c r="B45" s="133"/>
      <c r="C45" s="133"/>
      <c r="D45" s="133"/>
      <c r="E45" s="130"/>
      <c r="F45" s="130"/>
      <c r="G45" s="130"/>
      <c r="H45" s="130"/>
      <c r="I45" s="134"/>
      <c r="J45" s="130"/>
      <c r="K45" s="133"/>
      <c r="L45" s="133"/>
      <c r="M45" s="135"/>
      <c r="N45" s="136"/>
      <c r="O45" s="137"/>
      <c r="P45" s="137"/>
      <c r="Q45" s="134"/>
      <c r="R45" s="130"/>
      <c r="S45" s="133"/>
      <c r="T45" s="133"/>
      <c r="U45" s="137"/>
      <c r="V45" s="137"/>
      <c r="W45" s="130"/>
    </row>
    <row r="46" spans="1:23">
      <c r="B46" s="148"/>
      <c r="C46" s="148"/>
      <c r="D46" s="148"/>
      <c r="E46" s="148"/>
      <c r="F46" s="148"/>
      <c r="G46" s="148"/>
      <c r="H46" s="148"/>
      <c r="I46" s="148"/>
      <c r="J46" s="148"/>
      <c r="K46" s="148"/>
      <c r="L46" s="148"/>
      <c r="M46" s="148"/>
      <c r="N46" s="148"/>
      <c r="O46" s="148"/>
      <c r="P46" s="148"/>
      <c r="Q46" s="148"/>
      <c r="R46" s="148"/>
      <c r="S46" s="148"/>
      <c r="T46" s="148"/>
      <c r="U46" s="148"/>
      <c r="V46" s="148"/>
      <c r="W46" s="148"/>
    </row>
    <row r="47" spans="1:23">
      <c r="B47" s="148"/>
      <c r="C47" s="148"/>
      <c r="D47" s="148"/>
      <c r="E47" s="148"/>
      <c r="F47" s="148"/>
      <c r="G47" s="148"/>
      <c r="H47" s="148"/>
      <c r="I47" s="148"/>
      <c r="J47" s="148"/>
      <c r="K47" s="148"/>
      <c r="L47" s="148"/>
      <c r="M47" s="148"/>
      <c r="N47" s="148"/>
      <c r="O47" s="148"/>
      <c r="P47" s="148"/>
      <c r="Q47" s="148"/>
      <c r="R47" s="148"/>
      <c r="S47" s="148"/>
      <c r="T47" s="148"/>
      <c r="U47" s="148"/>
      <c r="V47" s="148"/>
      <c r="W47" s="148"/>
    </row>
    <row r="48" spans="1:23">
      <c r="B48" s="148"/>
      <c r="C48" s="148"/>
      <c r="D48" s="148"/>
      <c r="E48" s="148"/>
      <c r="F48" s="148"/>
      <c r="G48" s="148"/>
      <c r="H48" s="148"/>
      <c r="I48" s="148"/>
      <c r="J48" s="148"/>
      <c r="K48" s="148"/>
      <c r="L48" s="148"/>
      <c r="M48" s="148"/>
      <c r="N48" s="148"/>
      <c r="O48" s="148"/>
      <c r="P48" s="148"/>
      <c r="Q48" s="148"/>
      <c r="R48" s="148"/>
      <c r="S48" s="148"/>
      <c r="T48" s="148"/>
      <c r="U48" s="148"/>
      <c r="V48" s="148"/>
      <c r="W48" s="148"/>
    </row>
    <row r="49" spans="2:23">
      <c r="B49" s="148"/>
      <c r="C49" s="148"/>
      <c r="D49" s="148"/>
      <c r="E49" s="148"/>
      <c r="F49" s="148"/>
      <c r="G49" s="148"/>
      <c r="H49" s="148"/>
      <c r="I49" s="148"/>
      <c r="J49" s="148"/>
      <c r="K49" s="148"/>
      <c r="L49" s="148"/>
      <c r="M49" s="148"/>
      <c r="N49" s="148"/>
      <c r="O49" s="148"/>
      <c r="P49" s="148"/>
      <c r="Q49" s="148"/>
      <c r="R49" s="148"/>
      <c r="S49" s="148"/>
      <c r="T49" s="148"/>
      <c r="U49" s="148"/>
      <c r="V49" s="148"/>
      <c r="W49" s="148"/>
    </row>
    <row r="50" spans="2:23">
      <c r="B50" s="148"/>
      <c r="C50" s="148"/>
      <c r="D50" s="148"/>
      <c r="E50" s="148"/>
      <c r="F50" s="148"/>
      <c r="G50" s="148"/>
      <c r="H50" s="148"/>
      <c r="I50" s="148"/>
      <c r="J50" s="148"/>
      <c r="K50" s="148"/>
      <c r="L50" s="148"/>
      <c r="M50" s="148"/>
      <c r="N50" s="148"/>
      <c r="O50" s="148"/>
      <c r="P50" s="148"/>
      <c r="Q50" s="148"/>
      <c r="R50" s="148"/>
      <c r="S50" s="148"/>
      <c r="T50" s="148"/>
      <c r="U50" s="148"/>
      <c r="V50" s="148"/>
      <c r="W50" s="148"/>
    </row>
    <row r="51" spans="2:23">
      <c r="B51" s="148"/>
      <c r="C51" s="148"/>
      <c r="D51" s="148"/>
      <c r="E51" s="148"/>
      <c r="F51" s="148"/>
      <c r="G51" s="148"/>
      <c r="H51" s="148"/>
      <c r="I51" s="148"/>
      <c r="J51" s="148"/>
      <c r="K51" s="148"/>
      <c r="L51" s="148"/>
      <c r="M51" s="148"/>
      <c r="N51" s="148"/>
      <c r="O51" s="148"/>
      <c r="P51" s="148"/>
      <c r="Q51" s="148"/>
      <c r="R51" s="148"/>
      <c r="S51" s="148"/>
      <c r="T51" s="148"/>
      <c r="U51" s="148"/>
      <c r="V51" s="148"/>
      <c r="W51" s="148"/>
    </row>
    <row r="52" spans="2:23">
      <c r="B52" s="148"/>
      <c r="C52" s="148"/>
      <c r="D52" s="148"/>
      <c r="E52" s="148"/>
      <c r="F52" s="148"/>
      <c r="G52" s="148"/>
      <c r="H52" s="148"/>
      <c r="I52" s="148"/>
      <c r="J52" s="148"/>
      <c r="K52" s="148"/>
      <c r="L52" s="148"/>
      <c r="M52" s="148"/>
      <c r="N52" s="148"/>
      <c r="O52" s="148"/>
      <c r="P52" s="148"/>
      <c r="Q52" s="148"/>
      <c r="R52" s="148"/>
      <c r="S52" s="148"/>
      <c r="T52" s="148"/>
      <c r="U52" s="148"/>
      <c r="V52" s="148"/>
      <c r="W52" s="148"/>
    </row>
    <row r="53" spans="2:23">
      <c r="B53" s="148"/>
      <c r="C53" s="148"/>
      <c r="D53" s="148"/>
      <c r="E53" s="148"/>
      <c r="F53" s="148"/>
      <c r="G53" s="148"/>
      <c r="H53" s="148"/>
      <c r="I53" s="148"/>
      <c r="J53" s="148"/>
      <c r="K53" s="148"/>
      <c r="L53" s="148"/>
      <c r="M53" s="148"/>
      <c r="N53" s="148"/>
      <c r="O53" s="148"/>
      <c r="P53" s="148"/>
      <c r="Q53" s="148"/>
      <c r="R53" s="148"/>
      <c r="S53" s="148"/>
      <c r="T53" s="148"/>
      <c r="U53" s="148"/>
      <c r="V53" s="148"/>
      <c r="W53" s="148"/>
    </row>
    <row r="54" spans="2:23">
      <c r="B54" s="148"/>
      <c r="C54" s="148"/>
      <c r="D54" s="148"/>
      <c r="E54" s="148"/>
      <c r="F54" s="148"/>
      <c r="G54" s="148"/>
      <c r="H54" s="148"/>
      <c r="I54" s="148"/>
      <c r="J54" s="148"/>
      <c r="K54" s="148"/>
      <c r="L54" s="148"/>
      <c r="M54" s="148"/>
      <c r="N54" s="148"/>
      <c r="O54" s="148"/>
      <c r="P54" s="148"/>
      <c r="Q54" s="148"/>
      <c r="R54" s="148"/>
      <c r="S54" s="148"/>
      <c r="T54" s="148"/>
      <c r="U54" s="148"/>
      <c r="V54" s="148"/>
      <c r="W54" s="148"/>
    </row>
  </sheetData>
  <mergeCells count="2">
    <mergeCell ref="G3:Q5"/>
    <mergeCell ref="B11:V13"/>
  </mergeCells>
  <dataValidations count="1">
    <dataValidation type="textLength" allowBlank="1" showInputMessage="1" showErrorMessage="1" sqref="U15:U32">
      <formula1>1</formula1>
      <formula2>3</formula2>
    </dataValidation>
  </dataValidations>
  <pageMargins left="0.7" right="0.7" top="0.75" bottom="0.75" header="0.3" footer="0.3"/>
  <pageSetup paperSize="341"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X54"/>
  <sheetViews>
    <sheetView workbookViewId="0">
      <selection activeCell="C3" sqref="C3"/>
    </sheetView>
  </sheetViews>
  <sheetFormatPr defaultColWidth="11.42578125" defaultRowHeight="15"/>
  <cols>
    <col min="1" max="1" width="2.28515625" style="107" customWidth="1"/>
    <col min="2" max="2" width="8.85546875" style="108" customWidth="1"/>
    <col min="3" max="3" width="4.28515625" style="108" customWidth="1"/>
    <col min="4" max="4" width="5.7109375" style="108" customWidth="1"/>
    <col min="5" max="5" width="4.140625" style="108" customWidth="1"/>
    <col min="6" max="6" width="3.7109375" style="108" customWidth="1"/>
    <col min="7" max="7" width="6" style="108" customWidth="1"/>
    <col min="8" max="8" width="5.140625" style="108" customWidth="1"/>
    <col min="9" max="10" width="5.28515625" style="108" customWidth="1"/>
    <col min="11" max="12" width="4.140625" style="108" customWidth="1"/>
    <col min="13" max="13" width="4.42578125" style="108" customWidth="1"/>
    <col min="14" max="14" width="5" style="108" customWidth="1"/>
    <col min="15" max="15" width="4.140625" style="108" customWidth="1"/>
    <col min="16" max="16" width="5.140625" style="108" customWidth="1"/>
    <col min="17" max="17" width="5.85546875" style="108" customWidth="1"/>
    <col min="18" max="18" width="5.5703125" style="108" customWidth="1"/>
    <col min="19" max="20" width="4.7109375" style="108" customWidth="1"/>
    <col min="21" max="21" width="4.5703125" style="108" customWidth="1"/>
    <col min="22" max="22" width="4.85546875" style="108" customWidth="1"/>
    <col min="23" max="23" width="1.85546875" style="108" customWidth="1"/>
    <col min="24" max="24" width="4.7109375" style="108" customWidth="1"/>
    <col min="25" max="16384" width="11.42578125" style="108"/>
  </cols>
  <sheetData>
    <row r="1" spans="1:24" ht="11.25" customHeight="1" thickBot="1"/>
    <row r="2" spans="1:24" ht="8.25" customHeight="1">
      <c r="A2" s="109"/>
      <c r="B2" s="110"/>
      <c r="C2" s="111"/>
      <c r="D2" s="111"/>
      <c r="E2" s="111"/>
      <c r="F2" s="112"/>
      <c r="G2" s="112"/>
      <c r="H2" s="112"/>
      <c r="I2" s="112"/>
      <c r="J2" s="112"/>
      <c r="K2" s="112"/>
      <c r="L2" s="112"/>
      <c r="M2" s="112"/>
      <c r="N2" s="112"/>
      <c r="O2" s="112"/>
      <c r="P2" s="112"/>
      <c r="Q2" s="112"/>
      <c r="R2" s="112"/>
      <c r="S2" s="112"/>
      <c r="T2" s="112"/>
      <c r="U2" s="112"/>
      <c r="V2" s="113"/>
      <c r="W2" s="107"/>
    </row>
    <row r="3" spans="1:24" ht="13.5" customHeight="1">
      <c r="A3" s="109"/>
      <c r="B3" s="114"/>
      <c r="C3" s="107"/>
      <c r="D3" s="107"/>
      <c r="E3" s="107"/>
      <c r="F3" s="115"/>
      <c r="G3" s="115"/>
      <c r="H3" s="115"/>
      <c r="I3" s="1248" t="s">
        <v>517</v>
      </c>
      <c r="J3" s="596"/>
      <c r="K3" s="596"/>
      <c r="L3" s="596"/>
      <c r="M3" s="596"/>
      <c r="N3" s="596"/>
      <c r="O3" s="596"/>
      <c r="P3" s="596"/>
      <c r="Q3" s="597"/>
      <c r="R3" s="116"/>
      <c r="S3" s="116"/>
      <c r="T3" s="116"/>
      <c r="U3" s="116"/>
      <c r="V3" s="117"/>
      <c r="W3" s="118"/>
      <c r="X3" s="107"/>
    </row>
    <row r="4" spans="1:24" ht="13.5" customHeight="1">
      <c r="A4" s="109"/>
      <c r="B4" s="114"/>
      <c r="C4" s="107"/>
      <c r="D4" s="107"/>
      <c r="E4" s="107"/>
      <c r="F4" s="115"/>
      <c r="G4" s="115"/>
      <c r="H4" s="115"/>
      <c r="I4" s="1212"/>
      <c r="J4" s="1213"/>
      <c r="K4" s="1213"/>
      <c r="L4" s="1213"/>
      <c r="M4" s="1213"/>
      <c r="N4" s="1213"/>
      <c r="O4" s="1213"/>
      <c r="P4" s="1213"/>
      <c r="Q4" s="1214"/>
      <c r="R4" s="116"/>
      <c r="S4" s="116"/>
      <c r="T4" s="116"/>
      <c r="U4" s="116"/>
      <c r="V4" s="117"/>
      <c r="W4" s="118"/>
      <c r="X4" s="107"/>
    </row>
    <row r="5" spans="1:24" ht="12.75" customHeight="1">
      <c r="A5" s="109"/>
      <c r="B5" s="119"/>
      <c r="C5" s="107"/>
      <c r="D5" s="107"/>
      <c r="E5" s="107"/>
      <c r="F5" s="115"/>
      <c r="G5" s="115"/>
      <c r="H5" s="115"/>
      <c r="I5" s="1215"/>
      <c r="J5" s="1216"/>
      <c r="K5" s="1216"/>
      <c r="L5" s="1216"/>
      <c r="M5" s="1216"/>
      <c r="N5" s="1216"/>
      <c r="O5" s="1216"/>
      <c r="P5" s="1216"/>
      <c r="Q5" s="1217"/>
      <c r="R5" s="116"/>
      <c r="S5" s="116"/>
      <c r="T5" s="116"/>
      <c r="U5" s="116"/>
      <c r="V5" s="117"/>
      <c r="W5" s="118"/>
      <c r="X5" s="107"/>
    </row>
    <row r="6" spans="1:24" ht="8.25" customHeight="1" thickBot="1">
      <c r="A6" s="109"/>
      <c r="B6" s="114"/>
      <c r="C6" s="107"/>
      <c r="D6" s="120"/>
      <c r="E6" s="120"/>
      <c r="F6" s="107"/>
      <c r="G6" s="107"/>
      <c r="H6" s="107"/>
      <c r="I6" s="107"/>
      <c r="J6" s="107"/>
      <c r="K6" s="107"/>
      <c r="L6" s="107"/>
      <c r="M6" s="107"/>
      <c r="N6" s="107"/>
      <c r="O6" s="107"/>
      <c r="P6" s="107"/>
      <c r="Q6" s="107"/>
      <c r="R6" s="107"/>
      <c r="S6" s="107"/>
      <c r="T6" s="107"/>
      <c r="U6" s="107"/>
      <c r="V6" s="121"/>
      <c r="W6" s="107"/>
    </row>
    <row r="7" spans="1:24" s="131" customFormat="1" ht="15.95" customHeight="1">
      <c r="A7" s="109"/>
      <c r="B7" s="122"/>
      <c r="C7" s="123"/>
      <c r="D7" s="123"/>
      <c r="E7" s="124"/>
      <c r="F7" s="124"/>
      <c r="G7" s="124"/>
      <c r="H7" s="124"/>
      <c r="I7" s="125"/>
      <c r="J7" s="124"/>
      <c r="K7" s="123"/>
      <c r="L7" s="123"/>
      <c r="M7" s="126"/>
      <c r="N7" s="127"/>
      <c r="O7" s="128"/>
      <c r="P7" s="128"/>
      <c r="Q7" s="125"/>
      <c r="R7" s="124"/>
      <c r="S7" s="123"/>
      <c r="T7" s="123"/>
      <c r="U7" s="128"/>
      <c r="V7" s="129"/>
      <c r="W7" s="130"/>
    </row>
    <row r="8" spans="1:24" s="131" customFormat="1" ht="15.95" customHeight="1">
      <c r="A8" s="109"/>
      <c r="B8" s="132"/>
      <c r="C8" s="133"/>
      <c r="D8" s="133"/>
      <c r="E8" s="130"/>
      <c r="F8" s="130"/>
      <c r="G8" s="130"/>
      <c r="H8" s="130"/>
      <c r="I8" s="134"/>
      <c r="J8" s="130"/>
      <c r="K8" s="133"/>
      <c r="L8" s="133"/>
      <c r="M8" s="135"/>
      <c r="N8" s="136"/>
      <c r="O8" s="137"/>
      <c r="P8" s="137"/>
      <c r="Q8" s="134"/>
      <c r="R8" s="130"/>
      <c r="S8" s="133"/>
      <c r="T8" s="133"/>
      <c r="U8" s="137"/>
      <c r="V8" s="121"/>
      <c r="W8" s="130"/>
    </row>
    <row r="9" spans="1:24" s="131" customFormat="1" ht="15.95" customHeight="1">
      <c r="A9" s="109"/>
      <c r="B9" s="132"/>
      <c r="C9" s="133"/>
      <c r="D9" s="133"/>
      <c r="E9" s="130"/>
      <c r="F9" s="130"/>
      <c r="G9" s="130"/>
      <c r="H9" s="130"/>
      <c r="I9" s="134"/>
      <c r="J9" s="130"/>
      <c r="K9" s="133"/>
      <c r="L9" s="133"/>
      <c r="M9" s="135"/>
      <c r="N9" s="136"/>
      <c r="O9" s="137"/>
      <c r="P9" s="137"/>
      <c r="Q9" s="134"/>
      <c r="R9" s="130"/>
      <c r="S9" s="133"/>
      <c r="T9" s="133"/>
      <c r="U9" s="137"/>
      <c r="V9" s="121"/>
      <c r="W9" s="130"/>
    </row>
    <row r="10" spans="1:24" s="131" customFormat="1" ht="15.95" customHeight="1">
      <c r="A10" s="109"/>
      <c r="B10" s="132"/>
      <c r="C10" s="133"/>
      <c r="D10" s="133"/>
      <c r="E10" s="130"/>
      <c r="F10" s="130"/>
      <c r="G10" s="130"/>
      <c r="H10" s="130"/>
      <c r="I10" s="134"/>
      <c r="J10" s="130"/>
      <c r="K10" s="133"/>
      <c r="L10" s="133"/>
      <c r="M10" s="135"/>
      <c r="N10" s="136"/>
      <c r="O10" s="137"/>
      <c r="P10" s="137"/>
      <c r="Q10" s="134"/>
      <c r="R10" s="130"/>
      <c r="S10" s="133"/>
      <c r="T10" s="133"/>
      <c r="U10" s="137"/>
      <c r="V10" s="121"/>
      <c r="W10" s="130"/>
    </row>
    <row r="11" spans="1:24" s="131" customFormat="1" ht="15.95" customHeight="1">
      <c r="A11" s="109"/>
      <c r="B11" s="132"/>
      <c r="C11" s="133"/>
      <c r="D11" s="133"/>
      <c r="E11" s="130"/>
      <c r="F11" s="130"/>
      <c r="G11" s="130"/>
      <c r="H11" s="130"/>
      <c r="I11" s="134"/>
      <c r="J11" s="130"/>
      <c r="K11" s="133"/>
      <c r="L11" s="133"/>
      <c r="M11" s="135"/>
      <c r="N11" s="136"/>
      <c r="O11" s="137"/>
      <c r="P11" s="137"/>
      <c r="Q11" s="134"/>
      <c r="R11" s="130"/>
      <c r="S11" s="133"/>
      <c r="T11" s="133"/>
      <c r="U11" s="137"/>
      <c r="V11" s="121"/>
      <c r="W11" s="130"/>
    </row>
    <row r="12" spans="1:24" ht="15.95" customHeight="1">
      <c r="A12" s="109"/>
      <c r="B12" s="132"/>
      <c r="C12" s="133"/>
      <c r="D12" s="133"/>
      <c r="E12" s="130"/>
      <c r="F12" s="130"/>
      <c r="G12" s="130"/>
      <c r="H12" s="130"/>
      <c r="I12" s="134"/>
      <c r="J12" s="130"/>
      <c r="K12" s="133"/>
      <c r="L12" s="133"/>
      <c r="M12" s="135"/>
      <c r="N12" s="136"/>
      <c r="O12" s="137"/>
      <c r="P12" s="137"/>
      <c r="Q12" s="134"/>
      <c r="R12" s="130"/>
      <c r="S12" s="133"/>
      <c r="T12" s="133"/>
      <c r="U12" s="137"/>
      <c r="V12" s="121"/>
      <c r="W12" s="130"/>
    </row>
    <row r="13" spans="1:24" ht="30.75">
      <c r="A13" s="109"/>
      <c r="B13" s="132"/>
      <c r="C13" s="133"/>
      <c r="D13" s="133"/>
      <c r="E13" s="130"/>
      <c r="F13" s="130"/>
      <c r="G13" s="130"/>
      <c r="H13" s="130"/>
      <c r="I13" s="134"/>
      <c r="J13" s="130"/>
      <c r="K13" s="133"/>
      <c r="L13" s="133"/>
      <c r="M13" s="135"/>
      <c r="N13" s="136"/>
      <c r="O13" s="137"/>
      <c r="P13" s="137"/>
      <c r="Q13" s="134"/>
      <c r="R13" s="130"/>
      <c r="S13" s="133"/>
      <c r="T13" s="133"/>
      <c r="U13" s="137"/>
      <c r="V13" s="121"/>
      <c r="W13" s="130"/>
    </row>
    <row r="14" spans="1:24" ht="30.75">
      <c r="A14" s="109"/>
      <c r="B14" s="132"/>
      <c r="C14" s="133"/>
      <c r="D14" s="133"/>
      <c r="E14" s="130"/>
      <c r="F14" s="130"/>
      <c r="G14" s="130"/>
      <c r="H14" s="130"/>
      <c r="I14" s="134"/>
      <c r="J14" s="130"/>
      <c r="K14" s="133"/>
      <c r="L14" s="133"/>
      <c r="M14" s="135"/>
      <c r="N14" s="136"/>
      <c r="O14" s="137"/>
      <c r="P14" s="137"/>
      <c r="Q14" s="134"/>
      <c r="R14" s="130"/>
      <c r="S14" s="133"/>
      <c r="T14" s="133"/>
      <c r="U14" s="137"/>
      <c r="V14" s="121"/>
      <c r="W14" s="130"/>
    </row>
    <row r="15" spans="1:24" ht="17.100000000000001" customHeight="1">
      <c r="A15" s="109"/>
      <c r="B15" s="132"/>
      <c r="C15" s="133"/>
      <c r="D15" s="133"/>
      <c r="E15" s="130"/>
      <c r="F15" s="130"/>
      <c r="G15" s="130"/>
      <c r="H15" s="130"/>
      <c r="I15" s="134"/>
      <c r="J15" s="130"/>
      <c r="K15" s="133"/>
      <c r="L15" s="133"/>
      <c r="M15" s="135"/>
      <c r="N15" s="136"/>
      <c r="O15" s="137"/>
      <c r="P15" s="137"/>
      <c r="Q15" s="134"/>
      <c r="R15" s="130"/>
      <c r="S15" s="133"/>
      <c r="T15" s="133"/>
      <c r="U15" s="137"/>
      <c r="V15" s="121"/>
      <c r="W15" s="130"/>
    </row>
    <row r="16" spans="1:24" ht="17.100000000000001" customHeight="1">
      <c r="A16" s="109"/>
      <c r="B16" s="132"/>
      <c r="C16" s="133"/>
      <c r="D16" s="133"/>
      <c r="E16" s="130"/>
      <c r="F16" s="130"/>
      <c r="G16" s="130"/>
      <c r="H16" s="130"/>
      <c r="I16" s="134"/>
      <c r="J16" s="130"/>
      <c r="K16" s="133"/>
      <c r="L16" s="133"/>
      <c r="M16" s="135"/>
      <c r="N16" s="136"/>
      <c r="O16" s="137"/>
      <c r="P16" s="137"/>
      <c r="Q16" s="134"/>
      <c r="R16" s="130"/>
      <c r="S16" s="133"/>
      <c r="T16" s="133"/>
      <c r="U16" s="137"/>
      <c r="V16" s="121"/>
      <c r="W16" s="130"/>
    </row>
    <row r="17" spans="1:23" ht="17.100000000000001" customHeight="1">
      <c r="A17" s="109"/>
      <c r="B17" s="132"/>
      <c r="C17" s="133"/>
      <c r="D17" s="133"/>
      <c r="E17" s="130"/>
      <c r="F17" s="130"/>
      <c r="G17" s="130"/>
      <c r="H17" s="130"/>
      <c r="I17" s="134"/>
      <c r="J17" s="130"/>
      <c r="K17" s="133"/>
      <c r="L17" s="133"/>
      <c r="M17" s="135"/>
      <c r="N17" s="136"/>
      <c r="O17" s="137"/>
      <c r="P17" s="137"/>
      <c r="Q17" s="134"/>
      <c r="R17" s="130"/>
      <c r="S17" s="133"/>
      <c r="T17" s="133"/>
      <c r="U17" s="137"/>
      <c r="V17" s="121"/>
      <c r="W17" s="130"/>
    </row>
    <row r="18" spans="1:23" ht="17.100000000000001" customHeight="1">
      <c r="A18" s="109"/>
      <c r="B18" s="132"/>
      <c r="C18" s="133"/>
      <c r="D18" s="133"/>
      <c r="E18" s="130"/>
      <c r="F18" s="130"/>
      <c r="G18" s="130"/>
      <c r="H18" s="130"/>
      <c r="I18" s="134"/>
      <c r="J18" s="130"/>
      <c r="K18" s="133"/>
      <c r="L18" s="133"/>
      <c r="M18" s="135"/>
      <c r="N18" s="136"/>
      <c r="O18" s="137"/>
      <c r="P18" s="137"/>
      <c r="Q18" s="134"/>
      <c r="R18" s="130"/>
      <c r="S18" s="133"/>
      <c r="T18" s="133"/>
      <c r="U18" s="137"/>
      <c r="V18" s="121"/>
      <c r="W18" s="130"/>
    </row>
    <row r="19" spans="1:23" ht="17.100000000000001" customHeight="1">
      <c r="A19" s="109"/>
      <c r="B19" s="132"/>
      <c r="C19" s="133"/>
      <c r="D19" s="133"/>
      <c r="E19" s="130"/>
      <c r="F19" s="130"/>
      <c r="G19" s="130"/>
      <c r="H19" s="130"/>
      <c r="I19" s="134"/>
      <c r="J19" s="130"/>
      <c r="K19" s="133"/>
      <c r="L19" s="133"/>
      <c r="M19" s="135"/>
      <c r="N19" s="136"/>
      <c r="O19" s="137"/>
      <c r="P19" s="137"/>
      <c r="Q19" s="134"/>
      <c r="R19" s="130"/>
      <c r="S19" s="133"/>
      <c r="T19" s="133"/>
      <c r="U19" s="137"/>
      <c r="V19" s="121"/>
      <c r="W19" s="130"/>
    </row>
    <row r="20" spans="1:23" ht="17.100000000000001" customHeight="1">
      <c r="A20" s="109"/>
      <c r="B20" s="132"/>
      <c r="C20" s="133"/>
      <c r="D20" s="133"/>
      <c r="E20" s="130"/>
      <c r="F20" s="130"/>
      <c r="G20" s="130"/>
      <c r="H20" s="130"/>
      <c r="I20" s="134"/>
      <c r="J20" s="130"/>
      <c r="K20" s="133"/>
      <c r="L20" s="133"/>
      <c r="M20" s="135"/>
      <c r="N20" s="136"/>
      <c r="O20" s="137"/>
      <c r="P20" s="137"/>
      <c r="Q20" s="134"/>
      <c r="R20" s="130"/>
      <c r="S20" s="133"/>
      <c r="T20" s="133"/>
      <c r="U20" s="137"/>
      <c r="V20" s="121"/>
      <c r="W20" s="130"/>
    </row>
    <row r="21" spans="1:23" ht="17.100000000000001" customHeight="1">
      <c r="A21" s="109"/>
      <c r="B21" s="132"/>
      <c r="C21" s="133"/>
      <c r="D21" s="133"/>
      <c r="E21" s="130"/>
      <c r="F21" s="130"/>
      <c r="G21" s="130"/>
      <c r="H21" s="130"/>
      <c r="I21" s="134"/>
      <c r="J21" s="130"/>
      <c r="K21" s="133"/>
      <c r="L21" s="133"/>
      <c r="M21" s="135"/>
      <c r="N21" s="136"/>
      <c r="O21" s="137"/>
      <c r="P21" s="137"/>
      <c r="Q21" s="134"/>
      <c r="R21" s="130"/>
      <c r="S21" s="133"/>
      <c r="T21" s="133"/>
      <c r="U21" s="137"/>
      <c r="V21" s="121"/>
      <c r="W21" s="130"/>
    </row>
    <row r="22" spans="1:23" ht="17.100000000000001" customHeight="1">
      <c r="A22" s="109"/>
      <c r="B22" s="132"/>
      <c r="C22" s="133"/>
      <c r="D22" s="133"/>
      <c r="E22" s="130"/>
      <c r="F22" s="130"/>
      <c r="G22" s="130"/>
      <c r="H22" s="130"/>
      <c r="I22" s="134"/>
      <c r="J22" s="130"/>
      <c r="K22" s="133"/>
      <c r="L22" s="133"/>
      <c r="M22" s="135"/>
      <c r="N22" s="136"/>
      <c r="O22" s="137"/>
      <c r="P22" s="137"/>
      <c r="Q22" s="134"/>
      <c r="R22" s="130"/>
      <c r="S22" s="133"/>
      <c r="T22" s="133"/>
      <c r="U22" s="137"/>
      <c r="V22" s="121"/>
      <c r="W22" s="130"/>
    </row>
    <row r="23" spans="1:23" ht="17.100000000000001" customHeight="1">
      <c r="A23" s="109"/>
      <c r="B23" s="132"/>
      <c r="C23" s="133"/>
      <c r="D23" s="133"/>
      <c r="E23" s="130"/>
      <c r="F23" s="130"/>
      <c r="G23" s="130"/>
      <c r="H23" s="130"/>
      <c r="I23" s="134"/>
      <c r="J23" s="130"/>
      <c r="K23" s="133"/>
      <c r="L23" s="133"/>
      <c r="M23" s="135"/>
      <c r="N23" s="136"/>
      <c r="O23" s="137"/>
      <c r="P23" s="137"/>
      <c r="Q23" s="134"/>
      <c r="R23" s="130"/>
      <c r="S23" s="133"/>
      <c r="T23" s="133"/>
      <c r="U23" s="137"/>
      <c r="V23" s="121"/>
      <c r="W23" s="130"/>
    </row>
    <row r="24" spans="1:23" ht="17.100000000000001" customHeight="1">
      <c r="A24" s="109"/>
      <c r="B24" s="132"/>
      <c r="C24" s="133"/>
      <c r="D24" s="133"/>
      <c r="E24" s="130"/>
      <c r="F24" s="130"/>
      <c r="G24" s="130"/>
      <c r="H24" s="130"/>
      <c r="I24" s="134"/>
      <c r="J24" s="130"/>
      <c r="K24" s="133"/>
      <c r="L24" s="133"/>
      <c r="M24" s="135"/>
      <c r="N24" s="136"/>
      <c r="O24" s="137"/>
      <c r="P24" s="137"/>
      <c r="Q24" s="134"/>
      <c r="R24" s="130"/>
      <c r="S24" s="133"/>
      <c r="T24" s="133"/>
      <c r="U24" s="137"/>
      <c r="V24" s="121"/>
      <c r="W24" s="130"/>
    </row>
    <row r="25" spans="1:23" ht="17.100000000000001" customHeight="1">
      <c r="A25" s="109"/>
      <c r="B25" s="132"/>
      <c r="C25" s="133"/>
      <c r="D25" s="133"/>
      <c r="E25" s="130"/>
      <c r="F25" s="130"/>
      <c r="G25" s="130"/>
      <c r="H25" s="130"/>
      <c r="I25" s="134"/>
      <c r="J25" s="130"/>
      <c r="K25" s="133"/>
      <c r="L25" s="133"/>
      <c r="M25" s="135"/>
      <c r="N25" s="136"/>
      <c r="O25" s="137"/>
      <c r="P25" s="137"/>
      <c r="Q25" s="134"/>
      <c r="R25" s="130"/>
      <c r="S25" s="133"/>
      <c r="T25" s="133"/>
      <c r="U25" s="137"/>
      <c r="V25" s="121"/>
      <c r="W25" s="130"/>
    </row>
    <row r="26" spans="1:23" ht="17.100000000000001" customHeight="1">
      <c r="A26" s="109"/>
      <c r="B26" s="132"/>
      <c r="C26" s="133"/>
      <c r="D26" s="133"/>
      <c r="E26" s="130"/>
      <c r="F26" s="130"/>
      <c r="G26" s="130"/>
      <c r="H26" s="130"/>
      <c r="I26" s="134"/>
      <c r="J26" s="130"/>
      <c r="K26" s="133"/>
      <c r="L26" s="133"/>
      <c r="M26" s="135"/>
      <c r="N26" s="136"/>
      <c r="O26" s="137"/>
      <c r="P26" s="137"/>
      <c r="Q26" s="134"/>
      <c r="R26" s="130"/>
      <c r="S26" s="133"/>
      <c r="T26" s="133"/>
      <c r="U26" s="137"/>
      <c r="V26" s="121"/>
      <c r="W26" s="130"/>
    </row>
    <row r="27" spans="1:23" ht="17.100000000000001" customHeight="1">
      <c r="A27" s="109"/>
      <c r="B27" s="132"/>
      <c r="C27" s="133"/>
      <c r="D27" s="133"/>
      <c r="E27" s="130"/>
      <c r="F27" s="130"/>
      <c r="G27" s="130"/>
      <c r="H27" s="130"/>
      <c r="I27" s="134"/>
      <c r="J27" s="130"/>
      <c r="K27" s="133"/>
      <c r="L27" s="133"/>
      <c r="M27" s="135"/>
      <c r="N27" s="136"/>
      <c r="O27" s="137"/>
      <c r="P27" s="137"/>
      <c r="Q27" s="134"/>
      <c r="R27" s="130"/>
      <c r="S27" s="133"/>
      <c r="T27" s="133"/>
      <c r="U27" s="137"/>
      <c r="V27" s="121"/>
      <c r="W27" s="130"/>
    </row>
    <row r="28" spans="1:23" ht="17.100000000000001" customHeight="1">
      <c r="A28" s="109"/>
      <c r="B28" s="132"/>
      <c r="C28" s="133"/>
      <c r="D28" s="133"/>
      <c r="E28" s="130"/>
      <c r="F28" s="130"/>
      <c r="G28" s="130"/>
      <c r="H28" s="130"/>
      <c r="I28" s="134"/>
      <c r="J28" s="130"/>
      <c r="K28" s="133"/>
      <c r="L28" s="133"/>
      <c r="M28" s="135"/>
      <c r="N28" s="136"/>
      <c r="O28" s="137"/>
      <c r="P28" s="137"/>
      <c r="Q28" s="134"/>
      <c r="R28" s="130"/>
      <c r="S28" s="133"/>
      <c r="T28" s="133"/>
      <c r="U28" s="137"/>
      <c r="V28" s="121"/>
      <c r="W28" s="130"/>
    </row>
    <row r="29" spans="1:23" ht="17.100000000000001" customHeight="1">
      <c r="A29" s="109"/>
      <c r="B29" s="132"/>
      <c r="C29" s="133"/>
      <c r="D29" s="133"/>
      <c r="E29" s="130"/>
      <c r="F29" s="130"/>
      <c r="G29" s="130"/>
      <c r="H29" s="130"/>
      <c r="I29" s="134"/>
      <c r="J29" s="130"/>
      <c r="K29" s="133"/>
      <c r="L29" s="133"/>
      <c r="M29" s="135"/>
      <c r="N29" s="136"/>
      <c r="O29" s="137"/>
      <c r="P29" s="137"/>
      <c r="Q29" s="134"/>
      <c r="R29" s="130"/>
      <c r="S29" s="133"/>
      <c r="T29" s="133"/>
      <c r="U29" s="137"/>
      <c r="V29" s="121"/>
      <c r="W29" s="130"/>
    </row>
    <row r="30" spans="1:23" ht="17.100000000000001" customHeight="1">
      <c r="A30" s="109"/>
      <c r="B30" s="132"/>
      <c r="C30" s="133"/>
      <c r="D30" s="133"/>
      <c r="E30" s="130"/>
      <c r="F30" s="130"/>
      <c r="G30" s="130"/>
      <c r="H30" s="130"/>
      <c r="I30" s="134"/>
      <c r="J30" s="130"/>
      <c r="K30" s="133"/>
      <c r="L30" s="133"/>
      <c r="M30" s="135"/>
      <c r="N30" s="136"/>
      <c r="O30" s="137"/>
      <c r="P30" s="137"/>
      <c r="Q30" s="134"/>
      <c r="R30" s="130"/>
      <c r="S30" s="133"/>
      <c r="T30" s="133"/>
      <c r="U30" s="137"/>
      <c r="V30" s="121"/>
      <c r="W30" s="130"/>
    </row>
    <row r="31" spans="1:23" ht="17.100000000000001" customHeight="1">
      <c r="A31" s="109"/>
      <c r="B31" s="132"/>
      <c r="C31" s="133"/>
      <c r="D31" s="133"/>
      <c r="E31" s="130"/>
      <c r="F31" s="130"/>
      <c r="G31" s="130"/>
      <c r="H31" s="130"/>
      <c r="I31" s="134"/>
      <c r="J31" s="130"/>
      <c r="K31" s="133"/>
      <c r="L31" s="133"/>
      <c r="M31" s="135"/>
      <c r="N31" s="136"/>
      <c r="O31" s="137"/>
      <c r="P31" s="137"/>
      <c r="Q31" s="134"/>
      <c r="R31" s="130"/>
      <c r="S31" s="133"/>
      <c r="T31" s="133"/>
      <c r="U31" s="137"/>
      <c r="V31" s="121"/>
      <c r="W31" s="130"/>
    </row>
    <row r="32" spans="1:23" ht="17.100000000000001" customHeight="1">
      <c r="A32" s="109"/>
      <c r="B32" s="132"/>
      <c r="C32" s="133"/>
      <c r="D32" s="133"/>
      <c r="E32" s="130"/>
      <c r="F32" s="130"/>
      <c r="G32" s="130"/>
      <c r="H32" s="130"/>
      <c r="I32" s="134"/>
      <c r="J32" s="130"/>
      <c r="K32" s="133"/>
      <c r="L32" s="133"/>
      <c r="M32" s="135"/>
      <c r="N32" s="136"/>
      <c r="O32" s="137"/>
      <c r="P32" s="137"/>
      <c r="Q32" s="134"/>
      <c r="R32" s="130"/>
      <c r="S32" s="133"/>
      <c r="T32" s="133"/>
      <c r="U32" s="137"/>
      <c r="V32" s="121"/>
      <c r="W32" s="130"/>
    </row>
    <row r="33" spans="1:23" ht="30.75">
      <c r="A33" s="109"/>
      <c r="B33" s="132"/>
      <c r="C33" s="133"/>
      <c r="D33" s="133"/>
      <c r="E33" s="130"/>
      <c r="F33" s="130"/>
      <c r="G33" s="130"/>
      <c r="H33" s="130"/>
      <c r="I33" s="134"/>
      <c r="J33" s="130"/>
      <c r="K33" s="133"/>
      <c r="L33" s="133"/>
      <c r="M33" s="135"/>
      <c r="N33" s="136"/>
      <c r="O33" s="137"/>
      <c r="P33" s="137"/>
      <c r="Q33" s="134"/>
      <c r="R33" s="130"/>
      <c r="S33" s="133"/>
      <c r="T33" s="133"/>
      <c r="U33" s="137"/>
      <c r="V33" s="121"/>
      <c r="W33" s="130"/>
    </row>
    <row r="34" spans="1:23" ht="30.75">
      <c r="A34" s="109"/>
      <c r="B34" s="132"/>
      <c r="C34" s="133"/>
      <c r="D34" s="133"/>
      <c r="E34" s="130"/>
      <c r="F34" s="130"/>
      <c r="G34" s="130"/>
      <c r="H34" s="130"/>
      <c r="I34" s="134"/>
      <c r="J34" s="130"/>
      <c r="K34" s="133"/>
      <c r="L34" s="133"/>
      <c r="M34" s="135"/>
      <c r="N34" s="136"/>
      <c r="O34" s="137"/>
      <c r="P34" s="137"/>
      <c r="Q34" s="134"/>
      <c r="R34" s="130"/>
      <c r="S34" s="133"/>
      <c r="T34" s="133"/>
      <c r="U34" s="137"/>
      <c r="V34" s="121"/>
      <c r="W34" s="130"/>
    </row>
    <row r="35" spans="1:23" s="131" customFormat="1" ht="30.75">
      <c r="A35" s="109"/>
      <c r="B35" s="132"/>
      <c r="C35" s="133"/>
      <c r="D35" s="133"/>
      <c r="E35" s="130"/>
      <c r="F35" s="130"/>
      <c r="G35" s="130"/>
      <c r="H35" s="130"/>
      <c r="I35" s="134"/>
      <c r="J35" s="130"/>
      <c r="K35" s="133"/>
      <c r="L35" s="133"/>
      <c r="M35" s="135"/>
      <c r="N35" s="136"/>
      <c r="O35" s="137"/>
      <c r="P35" s="137"/>
      <c r="Q35" s="134"/>
      <c r="R35" s="130"/>
      <c r="S35" s="133"/>
      <c r="T35" s="133"/>
      <c r="U35" s="137"/>
      <c r="V35" s="121"/>
      <c r="W35" s="130"/>
    </row>
    <row r="36" spans="1:23" ht="30.75">
      <c r="A36" s="109"/>
      <c r="B36" s="132"/>
      <c r="C36" s="133"/>
      <c r="D36" s="133"/>
      <c r="E36" s="130"/>
      <c r="F36" s="130"/>
      <c r="G36" s="130"/>
      <c r="H36" s="130"/>
      <c r="I36" s="134"/>
      <c r="J36" s="130"/>
      <c r="K36" s="133"/>
      <c r="L36" s="133"/>
      <c r="M36" s="135"/>
      <c r="N36" s="136"/>
      <c r="O36" s="137"/>
      <c r="P36" s="137"/>
      <c r="Q36" s="134"/>
      <c r="R36" s="130"/>
      <c r="S36" s="133"/>
      <c r="T36" s="133"/>
      <c r="U36" s="137"/>
      <c r="V36" s="121"/>
      <c r="W36" s="130"/>
    </row>
    <row r="37" spans="1:23" ht="30.75">
      <c r="A37" s="109"/>
      <c r="B37" s="132"/>
      <c r="C37" s="133"/>
      <c r="D37" s="133"/>
      <c r="E37" s="130"/>
      <c r="F37" s="130"/>
      <c r="G37" s="130"/>
      <c r="H37" s="130"/>
      <c r="I37" s="134"/>
      <c r="J37" s="130"/>
      <c r="K37" s="133"/>
      <c r="L37" s="133"/>
      <c r="M37" s="135"/>
      <c r="N37" s="136"/>
      <c r="O37" s="137"/>
      <c r="P37" s="137"/>
      <c r="Q37" s="134"/>
      <c r="R37" s="130"/>
      <c r="S37" s="133"/>
      <c r="T37" s="133"/>
      <c r="U37" s="137"/>
      <c r="V37" s="121"/>
      <c r="W37" s="130"/>
    </row>
    <row r="38" spans="1:23" s="335" customFormat="1" ht="18" customHeight="1">
      <c r="A38" s="109"/>
      <c r="B38" s="132"/>
      <c r="C38" s="133"/>
      <c r="D38" s="133"/>
      <c r="E38" s="130"/>
      <c r="F38" s="130"/>
      <c r="G38" s="130"/>
      <c r="H38" s="130"/>
      <c r="I38" s="134"/>
      <c r="J38" s="130"/>
      <c r="K38" s="133"/>
      <c r="L38" s="133"/>
      <c r="M38" s="135"/>
      <c r="N38" s="136"/>
      <c r="O38" s="137"/>
      <c r="P38" s="137"/>
      <c r="Q38" s="134"/>
      <c r="R38" s="130"/>
      <c r="S38" s="133"/>
      <c r="T38" s="133"/>
      <c r="U38" s="137"/>
      <c r="V38" s="121"/>
      <c r="W38" s="130"/>
    </row>
    <row r="39" spans="1:23" s="335" customFormat="1" ht="18" customHeight="1">
      <c r="A39" s="109"/>
      <c r="B39" s="132"/>
      <c r="C39" s="133"/>
      <c r="D39" s="133"/>
      <c r="E39" s="130"/>
      <c r="F39" s="130"/>
      <c r="G39" s="130"/>
      <c r="H39" s="130"/>
      <c r="I39" s="134"/>
      <c r="J39" s="130"/>
      <c r="K39" s="133"/>
      <c r="L39" s="133"/>
      <c r="M39" s="135"/>
      <c r="N39" s="136"/>
      <c r="O39" s="137"/>
      <c r="P39" s="137"/>
      <c r="Q39" s="134"/>
      <c r="R39" s="130"/>
      <c r="S39" s="133"/>
      <c r="T39" s="133"/>
      <c r="U39" s="137"/>
      <c r="V39" s="121"/>
      <c r="W39" s="130"/>
    </row>
    <row r="40" spans="1:23" s="335" customFormat="1" ht="18" customHeight="1">
      <c r="A40" s="109"/>
      <c r="B40" s="132"/>
      <c r="C40" s="133"/>
      <c r="D40" s="133"/>
      <c r="E40" s="130"/>
      <c r="F40" s="130"/>
      <c r="G40" s="130"/>
      <c r="H40" s="130"/>
      <c r="I40" s="134"/>
      <c r="J40" s="130"/>
      <c r="K40" s="133"/>
      <c r="L40" s="133"/>
      <c r="M40" s="135"/>
      <c r="N40" s="136"/>
      <c r="O40" s="137"/>
      <c r="P40" s="137"/>
      <c r="Q40" s="134"/>
      <c r="R40" s="130"/>
      <c r="S40" s="133"/>
      <c r="T40" s="133"/>
      <c r="U40" s="137"/>
      <c r="V40" s="121"/>
      <c r="W40" s="130"/>
    </row>
    <row r="41" spans="1:23" s="335" customFormat="1" ht="18" customHeight="1">
      <c r="A41" s="109"/>
      <c r="B41" s="132"/>
      <c r="C41" s="133"/>
      <c r="D41" s="133"/>
      <c r="E41" s="130"/>
      <c r="F41" s="130"/>
      <c r="G41" s="130"/>
      <c r="H41" s="130"/>
      <c r="I41" s="134"/>
      <c r="J41" s="130"/>
      <c r="K41" s="133"/>
      <c r="L41" s="133"/>
      <c r="M41" s="135"/>
      <c r="N41" s="136"/>
      <c r="O41" s="137"/>
      <c r="P41" s="137"/>
      <c r="Q41" s="134"/>
      <c r="R41" s="130"/>
      <c r="S41" s="133"/>
      <c r="T41" s="133"/>
      <c r="U41" s="137"/>
      <c r="V41" s="121"/>
      <c r="W41" s="130"/>
    </row>
    <row r="42" spans="1:23" s="335" customFormat="1" ht="18" customHeight="1">
      <c r="A42" s="109"/>
      <c r="B42" s="132"/>
      <c r="C42" s="133"/>
      <c r="D42" s="133"/>
      <c r="E42" s="130"/>
      <c r="F42" s="130"/>
      <c r="G42" s="130"/>
      <c r="H42" s="130"/>
      <c r="I42" s="134"/>
      <c r="J42" s="130"/>
      <c r="K42" s="133"/>
      <c r="L42" s="133"/>
      <c r="M42" s="135"/>
      <c r="N42" s="136"/>
      <c r="O42" s="137"/>
      <c r="P42" s="137"/>
      <c r="Q42" s="134"/>
      <c r="R42" s="130"/>
      <c r="S42" s="133"/>
      <c r="T42" s="133"/>
      <c r="U42" s="137"/>
      <c r="V42" s="121"/>
      <c r="W42" s="130"/>
    </row>
    <row r="43" spans="1:23" s="335" customFormat="1" ht="18" customHeight="1">
      <c r="A43" s="109"/>
      <c r="B43" s="132"/>
      <c r="C43" s="133"/>
      <c r="D43" s="133"/>
      <c r="E43" s="130"/>
      <c r="F43" s="130"/>
      <c r="G43" s="130"/>
      <c r="H43" s="130"/>
      <c r="I43" s="134"/>
      <c r="J43" s="130"/>
      <c r="K43" s="133"/>
      <c r="L43" s="133"/>
      <c r="M43" s="135"/>
      <c r="N43" s="136"/>
      <c r="O43" s="137"/>
      <c r="P43" s="137"/>
      <c r="Q43" s="134"/>
      <c r="R43" s="130"/>
      <c r="S43" s="133"/>
      <c r="T43" s="133"/>
      <c r="U43" s="137"/>
      <c r="V43" s="121"/>
      <c r="W43" s="130"/>
    </row>
    <row r="44" spans="1:23" ht="31.5" thickBot="1">
      <c r="A44" s="109"/>
      <c r="B44" s="140"/>
      <c r="C44" s="141"/>
      <c r="D44" s="141"/>
      <c r="E44" s="142"/>
      <c r="F44" s="142"/>
      <c r="G44" s="142"/>
      <c r="H44" s="142"/>
      <c r="I44" s="143"/>
      <c r="J44" s="142"/>
      <c r="K44" s="141"/>
      <c r="L44" s="141"/>
      <c r="M44" s="144"/>
      <c r="N44" s="145"/>
      <c r="O44" s="146"/>
      <c r="P44" s="146"/>
      <c r="Q44" s="143"/>
      <c r="R44" s="142"/>
      <c r="S44" s="141"/>
      <c r="T44" s="141"/>
      <c r="U44" s="146"/>
      <c r="V44" s="147"/>
      <c r="W44" s="130"/>
    </row>
    <row r="45" spans="1:23" ht="9.75" customHeight="1">
      <c r="A45" s="133"/>
      <c r="B45" s="133"/>
      <c r="C45" s="133"/>
      <c r="D45" s="133"/>
      <c r="E45" s="130"/>
      <c r="F45" s="130"/>
      <c r="G45" s="130"/>
      <c r="H45" s="130"/>
      <c r="I45" s="134"/>
      <c r="J45" s="130"/>
      <c r="K45" s="133"/>
      <c r="L45" s="133"/>
      <c r="M45" s="135"/>
      <c r="N45" s="136"/>
      <c r="O45" s="137"/>
      <c r="P45" s="137"/>
      <c r="Q45" s="134"/>
      <c r="R45" s="130"/>
      <c r="S45" s="133"/>
      <c r="T45" s="133"/>
      <c r="U45" s="137"/>
      <c r="V45" s="137"/>
      <c r="W45" s="130"/>
    </row>
    <row r="46" spans="1:23">
      <c r="B46" s="148"/>
      <c r="C46" s="148"/>
      <c r="D46" s="148"/>
      <c r="E46" s="148"/>
      <c r="F46" s="148"/>
      <c r="G46" s="148"/>
      <c r="H46" s="148"/>
      <c r="I46" s="148"/>
      <c r="J46" s="148"/>
      <c r="K46" s="148"/>
      <c r="L46" s="148"/>
      <c r="M46" s="148"/>
      <c r="N46" s="148"/>
      <c r="O46" s="148"/>
      <c r="P46" s="148"/>
      <c r="Q46" s="148"/>
      <c r="R46" s="148"/>
      <c r="S46" s="148"/>
      <c r="T46" s="148"/>
      <c r="U46" s="148"/>
      <c r="V46" s="148"/>
      <c r="W46" s="148"/>
    </row>
    <row r="47" spans="1:23">
      <c r="B47" s="148"/>
      <c r="C47" s="148"/>
      <c r="D47" s="148"/>
      <c r="E47" s="148"/>
      <c r="F47" s="148"/>
      <c r="G47" s="148"/>
      <c r="H47" s="148"/>
      <c r="I47" s="148"/>
      <c r="J47" s="148"/>
      <c r="K47" s="148"/>
      <c r="L47" s="148"/>
      <c r="M47" s="148"/>
      <c r="N47" s="148"/>
      <c r="O47" s="148"/>
      <c r="P47" s="148"/>
      <c r="Q47" s="148"/>
      <c r="R47" s="148"/>
      <c r="S47" s="148"/>
      <c r="T47" s="148"/>
      <c r="U47" s="148"/>
      <c r="V47" s="148"/>
      <c r="W47" s="148"/>
    </row>
    <row r="48" spans="1:23">
      <c r="B48" s="148"/>
      <c r="C48" s="148"/>
      <c r="D48" s="148"/>
      <c r="E48" s="148"/>
      <c r="F48" s="148"/>
      <c r="G48" s="148"/>
      <c r="H48" s="148"/>
      <c r="I48" s="148"/>
      <c r="J48" s="148"/>
      <c r="K48" s="148"/>
      <c r="L48" s="148"/>
      <c r="M48" s="148"/>
      <c r="N48" s="148"/>
      <c r="O48" s="148"/>
      <c r="P48" s="148"/>
      <c r="Q48" s="148"/>
      <c r="R48" s="148"/>
      <c r="S48" s="148"/>
      <c r="T48" s="148"/>
      <c r="U48" s="148"/>
      <c r="V48" s="148"/>
      <c r="W48" s="148"/>
    </row>
    <row r="49" spans="2:23">
      <c r="B49" s="148"/>
      <c r="C49" s="148"/>
      <c r="D49" s="148"/>
      <c r="E49" s="148"/>
      <c r="F49" s="148"/>
      <c r="G49" s="148"/>
      <c r="H49" s="148"/>
      <c r="I49" s="148"/>
      <c r="J49" s="148"/>
      <c r="K49" s="148"/>
      <c r="L49" s="148"/>
      <c r="M49" s="148"/>
      <c r="N49" s="148"/>
      <c r="O49" s="148"/>
      <c r="P49" s="148"/>
      <c r="Q49" s="148"/>
      <c r="R49" s="148"/>
      <c r="S49" s="148"/>
      <c r="T49" s="148"/>
      <c r="U49" s="148"/>
      <c r="V49" s="148"/>
      <c r="W49" s="148"/>
    </row>
    <row r="50" spans="2:23">
      <c r="B50" s="148"/>
      <c r="C50" s="148"/>
      <c r="D50" s="148"/>
      <c r="E50" s="148"/>
      <c r="F50" s="148"/>
      <c r="G50" s="148"/>
      <c r="H50" s="148"/>
      <c r="I50" s="148"/>
      <c r="J50" s="148"/>
      <c r="K50" s="148"/>
      <c r="L50" s="148"/>
      <c r="M50" s="148"/>
      <c r="N50" s="148"/>
      <c r="O50" s="148"/>
      <c r="P50" s="148"/>
      <c r="Q50" s="148"/>
      <c r="R50" s="148"/>
      <c r="S50" s="148"/>
      <c r="T50" s="148"/>
      <c r="U50" s="148"/>
      <c r="V50" s="148"/>
      <c r="W50" s="148"/>
    </row>
    <row r="51" spans="2:23">
      <c r="B51" s="148"/>
      <c r="C51" s="148"/>
      <c r="D51" s="148"/>
      <c r="E51" s="148"/>
      <c r="F51" s="148"/>
      <c r="G51" s="148"/>
      <c r="H51" s="148"/>
      <c r="I51" s="148"/>
      <c r="J51" s="148"/>
      <c r="K51" s="148"/>
      <c r="L51" s="148"/>
      <c r="M51" s="148"/>
      <c r="N51" s="148"/>
      <c r="O51" s="148"/>
      <c r="P51" s="148"/>
      <c r="Q51" s="148"/>
      <c r="R51" s="148"/>
      <c r="S51" s="148"/>
      <c r="T51" s="148"/>
      <c r="U51" s="148"/>
      <c r="V51" s="148"/>
      <c r="W51" s="148"/>
    </row>
    <row r="52" spans="2:23">
      <c r="B52" s="148"/>
      <c r="C52" s="148"/>
      <c r="D52" s="148"/>
      <c r="E52" s="148"/>
      <c r="F52" s="148"/>
      <c r="G52" s="148"/>
      <c r="H52" s="148"/>
      <c r="I52" s="148"/>
      <c r="J52" s="148"/>
      <c r="K52" s="148"/>
      <c r="L52" s="148"/>
      <c r="M52" s="148"/>
      <c r="N52" s="148"/>
      <c r="O52" s="148"/>
      <c r="P52" s="148"/>
      <c r="Q52" s="148"/>
      <c r="R52" s="148"/>
      <c r="S52" s="148"/>
      <c r="T52" s="148"/>
      <c r="U52" s="148"/>
      <c r="V52" s="148"/>
      <c r="W52" s="148"/>
    </row>
    <row r="53" spans="2:23">
      <c r="B53" s="148"/>
      <c r="C53" s="148"/>
      <c r="D53" s="148"/>
      <c r="E53" s="148"/>
      <c r="F53" s="148"/>
      <c r="G53" s="148"/>
      <c r="H53" s="148"/>
      <c r="I53" s="148"/>
      <c r="J53" s="148"/>
      <c r="K53" s="148"/>
      <c r="L53" s="148"/>
      <c r="M53" s="148"/>
      <c r="N53" s="148"/>
      <c r="O53" s="148"/>
      <c r="P53" s="148"/>
      <c r="Q53" s="148"/>
      <c r="R53" s="148"/>
      <c r="S53" s="148"/>
      <c r="T53" s="148"/>
      <c r="U53" s="148"/>
      <c r="V53" s="148"/>
      <c r="W53" s="148"/>
    </row>
    <row r="54" spans="2:23">
      <c r="B54" s="148"/>
      <c r="C54" s="148"/>
      <c r="D54" s="148"/>
      <c r="E54" s="148"/>
      <c r="F54" s="148"/>
      <c r="G54" s="148"/>
      <c r="H54" s="148"/>
      <c r="I54" s="148"/>
      <c r="J54" s="148"/>
      <c r="K54" s="148"/>
      <c r="L54" s="148"/>
      <c r="M54" s="148"/>
      <c r="N54" s="148"/>
      <c r="O54" s="148"/>
      <c r="P54" s="148"/>
      <c r="Q54" s="148"/>
      <c r="R54" s="148"/>
      <c r="S54" s="148"/>
      <c r="T54" s="148"/>
      <c r="U54" s="148"/>
      <c r="V54" s="148"/>
      <c r="W54" s="148"/>
    </row>
  </sheetData>
  <mergeCells count="1">
    <mergeCell ref="I3:Q5"/>
  </mergeCells>
  <dataValidations count="1">
    <dataValidation type="textLength" allowBlank="1" showInputMessage="1" showErrorMessage="1" sqref="U15:U32">
      <formula1>1</formula1>
      <formula2>3</formula2>
    </dataValidation>
  </dataValidations>
  <pageMargins left="0.7" right="0.7" top="0.75" bottom="0.75" header="0.3" footer="0.3"/>
  <pageSetup paperSize="341"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X55"/>
  <sheetViews>
    <sheetView workbookViewId="0">
      <selection activeCell="B10" sqref="B10:R10"/>
    </sheetView>
  </sheetViews>
  <sheetFormatPr defaultColWidth="11.42578125" defaultRowHeight="15"/>
  <cols>
    <col min="1" max="1" width="2.28515625" style="343" customWidth="1"/>
    <col min="2" max="2" width="8.85546875" style="339" customWidth="1"/>
    <col min="3" max="3" width="4.28515625" style="339" customWidth="1"/>
    <col min="4" max="4" width="5.7109375" style="339" customWidth="1"/>
    <col min="5" max="5" width="4.140625" style="339" customWidth="1"/>
    <col min="6" max="6" width="3.7109375" style="339" customWidth="1"/>
    <col min="7" max="7" width="6" style="339" customWidth="1"/>
    <col min="8" max="8" width="5.140625" style="339" customWidth="1"/>
    <col min="9" max="10" width="5.28515625" style="339" customWidth="1"/>
    <col min="11" max="12" width="4.140625" style="339" customWidth="1"/>
    <col min="13" max="13" width="4.42578125" style="339" customWidth="1"/>
    <col min="14" max="14" width="5" style="339" customWidth="1"/>
    <col min="15" max="15" width="4.140625" style="339" customWidth="1"/>
    <col min="16" max="16" width="5.140625" style="339" customWidth="1"/>
    <col min="17" max="17" width="5.85546875" style="339" customWidth="1"/>
    <col min="18" max="18" width="5.5703125" style="339" customWidth="1"/>
    <col min="19" max="19" width="7.5703125" style="339" customWidth="1"/>
    <col min="20" max="20" width="8.5703125" style="339" customWidth="1"/>
    <col min="21" max="21" width="4.5703125" style="339" customWidth="1"/>
    <col min="22" max="22" width="4.85546875" style="339" customWidth="1"/>
    <col min="23" max="23" width="1.85546875" style="339" customWidth="1"/>
    <col min="24" max="24" width="4.7109375" style="339" customWidth="1"/>
    <col min="25" max="16384" width="11.42578125" style="339"/>
  </cols>
  <sheetData>
    <row r="1" spans="1:24" ht="11.25" customHeight="1" thickBot="1">
      <c r="A1" s="107"/>
      <c r="B1" s="108"/>
      <c r="C1" s="108"/>
      <c r="D1" s="108"/>
      <c r="E1" s="108"/>
      <c r="F1" s="108"/>
      <c r="G1" s="108"/>
      <c r="H1" s="108"/>
      <c r="I1" s="108"/>
      <c r="J1" s="108"/>
      <c r="K1" s="108"/>
      <c r="L1" s="108"/>
      <c r="M1" s="108"/>
      <c r="N1" s="108"/>
      <c r="O1" s="108"/>
      <c r="P1" s="108"/>
      <c r="Q1" s="108"/>
      <c r="R1" s="108"/>
      <c r="S1" s="108"/>
      <c r="T1" s="108"/>
      <c r="U1" s="108"/>
      <c r="V1" s="108"/>
      <c r="W1" s="108"/>
      <c r="X1" s="108"/>
    </row>
    <row r="2" spans="1:24" ht="8.25" customHeight="1">
      <c r="A2" s="109"/>
      <c r="B2" s="110"/>
      <c r="C2" s="111"/>
      <c r="D2" s="111"/>
      <c r="E2" s="111"/>
      <c r="F2" s="112"/>
      <c r="G2" s="112"/>
      <c r="H2" s="112"/>
      <c r="I2" s="112"/>
      <c r="J2" s="112"/>
      <c r="K2" s="112"/>
      <c r="L2" s="112"/>
      <c r="M2" s="112"/>
      <c r="N2" s="112"/>
      <c r="O2" s="112"/>
      <c r="P2" s="112"/>
      <c r="Q2" s="112"/>
      <c r="R2" s="112"/>
      <c r="S2" s="112"/>
      <c r="T2" s="112"/>
      <c r="U2" s="112"/>
      <c r="V2" s="113"/>
      <c r="W2" s="107"/>
      <c r="X2" s="108"/>
    </row>
    <row r="3" spans="1:24" ht="13.5" customHeight="1">
      <c r="A3" s="109"/>
      <c r="B3" s="114"/>
      <c r="C3" s="107"/>
      <c r="D3" s="107"/>
      <c r="E3" s="107"/>
      <c r="F3" s="115"/>
      <c r="G3" s="115"/>
      <c r="H3" s="115"/>
      <c r="I3" s="1251" t="s">
        <v>518</v>
      </c>
      <c r="J3" s="596"/>
      <c r="K3" s="596"/>
      <c r="L3" s="596"/>
      <c r="M3" s="596"/>
      <c r="N3" s="596"/>
      <c r="O3" s="596"/>
      <c r="P3" s="596"/>
      <c r="Q3" s="596"/>
      <c r="R3" s="596"/>
      <c r="S3" s="597"/>
      <c r="T3" s="340"/>
      <c r="U3" s="340"/>
      <c r="V3" s="341"/>
      <c r="W3" s="342"/>
      <c r="X3" s="343"/>
    </row>
    <row r="4" spans="1:24" ht="13.5" customHeight="1">
      <c r="A4" s="109"/>
      <c r="B4" s="114"/>
      <c r="C4" s="343"/>
      <c r="D4" s="343"/>
      <c r="E4" s="343"/>
      <c r="F4" s="115"/>
      <c r="G4" s="115"/>
      <c r="H4" s="115"/>
      <c r="I4" s="1212"/>
      <c r="J4" s="1213"/>
      <c r="K4" s="1213"/>
      <c r="L4" s="1213"/>
      <c r="M4" s="1213"/>
      <c r="N4" s="1213"/>
      <c r="O4" s="1213"/>
      <c r="P4" s="1213"/>
      <c r="Q4" s="1213"/>
      <c r="R4" s="1213"/>
      <c r="S4" s="1214"/>
      <c r="T4" s="340"/>
      <c r="U4" s="340"/>
      <c r="V4" s="341"/>
      <c r="W4" s="342"/>
      <c r="X4" s="343"/>
    </row>
    <row r="5" spans="1:24" ht="12.75" customHeight="1">
      <c r="A5" s="109"/>
      <c r="B5" s="119"/>
      <c r="C5" s="343"/>
      <c r="D5" s="343"/>
      <c r="E5" s="343"/>
      <c r="F5" s="115"/>
      <c r="G5" s="115"/>
      <c r="H5" s="115"/>
      <c r="I5" s="1215"/>
      <c r="J5" s="1216"/>
      <c r="K5" s="1216"/>
      <c r="L5" s="1216"/>
      <c r="M5" s="1216"/>
      <c r="N5" s="1216"/>
      <c r="O5" s="1216"/>
      <c r="P5" s="1216"/>
      <c r="Q5" s="1216"/>
      <c r="R5" s="1216"/>
      <c r="S5" s="1217"/>
      <c r="T5" s="340"/>
      <c r="U5" s="340"/>
      <c r="V5" s="341"/>
      <c r="W5" s="342"/>
      <c r="X5" s="343"/>
    </row>
    <row r="6" spans="1:24" ht="8.25" customHeight="1" thickBot="1">
      <c r="A6" s="109"/>
      <c r="B6" s="114"/>
      <c r="C6" s="343"/>
      <c r="D6" s="120"/>
      <c r="E6" s="120"/>
      <c r="F6" s="343"/>
      <c r="G6" s="343"/>
      <c r="H6" s="343"/>
      <c r="I6" s="343"/>
      <c r="J6" s="343"/>
      <c r="K6" s="343"/>
      <c r="L6" s="343"/>
      <c r="M6" s="343"/>
      <c r="N6" s="343"/>
      <c r="O6" s="343"/>
      <c r="P6" s="343"/>
      <c r="Q6" s="343"/>
      <c r="R6" s="343"/>
      <c r="S6" s="343"/>
      <c r="T6" s="343"/>
      <c r="U6" s="343"/>
      <c r="V6" s="344"/>
      <c r="W6" s="343"/>
    </row>
    <row r="7" spans="1:24" s="348" customFormat="1" ht="73.900000000000006" customHeight="1">
      <c r="A7" s="109"/>
      <c r="B7" s="122"/>
      <c r="C7" s="123"/>
      <c r="D7" s="123"/>
      <c r="E7" s="345"/>
      <c r="F7" s="345"/>
      <c r="G7" s="345"/>
      <c r="H7" s="345"/>
      <c r="I7" s="125"/>
      <c r="J7" s="345"/>
      <c r="K7" s="123"/>
      <c r="L7" s="123"/>
      <c r="M7" s="126"/>
      <c r="N7" s="127"/>
      <c r="O7" s="128"/>
      <c r="P7" s="128"/>
      <c r="Q7" s="125"/>
      <c r="R7" s="345"/>
      <c r="S7" s="1252" t="s">
        <v>691</v>
      </c>
      <c r="T7" s="1253"/>
      <c r="U7" s="1253"/>
      <c r="V7" s="346"/>
      <c r="W7" s="347"/>
    </row>
    <row r="8" spans="1:24" s="348" customFormat="1" ht="15.95" customHeight="1">
      <c r="A8" s="109"/>
      <c r="B8" s="1254" t="s">
        <v>519</v>
      </c>
      <c r="C8" s="1255"/>
      <c r="D8" s="1255"/>
      <c r="E8" s="1255"/>
      <c r="F8" s="1255"/>
      <c r="G8" s="1255"/>
      <c r="H8" s="1255"/>
      <c r="I8" s="1255"/>
      <c r="J8" s="1255"/>
      <c r="K8" s="1255"/>
      <c r="L8" s="1255"/>
      <c r="M8" s="1255"/>
      <c r="N8" s="1255"/>
      <c r="O8" s="1255"/>
      <c r="P8" s="1255"/>
      <c r="Q8" s="1255"/>
      <c r="R8" s="1256"/>
      <c r="S8" s="547" t="s">
        <v>520</v>
      </c>
      <c r="T8" s="547" t="s">
        <v>521</v>
      </c>
      <c r="U8" s="548" t="s">
        <v>68</v>
      </c>
      <c r="V8" s="344"/>
      <c r="W8" s="347"/>
    </row>
    <row r="9" spans="1:24" s="348" customFormat="1" ht="30" customHeight="1">
      <c r="A9" s="109"/>
      <c r="B9" s="1249" t="s">
        <v>699</v>
      </c>
      <c r="C9" s="1250"/>
      <c r="D9" s="1250"/>
      <c r="E9" s="1250"/>
      <c r="F9" s="1250"/>
      <c r="G9" s="1250"/>
      <c r="H9" s="1250"/>
      <c r="I9" s="1250"/>
      <c r="J9" s="1250"/>
      <c r="K9" s="1250"/>
      <c r="L9" s="1250"/>
      <c r="M9" s="1250"/>
      <c r="N9" s="1250"/>
      <c r="O9" s="1250"/>
      <c r="P9" s="1250"/>
      <c r="Q9" s="1250"/>
      <c r="R9" s="1250"/>
      <c r="S9" s="349"/>
      <c r="T9" s="349"/>
      <c r="U9" s="349"/>
      <c r="V9" s="350"/>
      <c r="W9" s="347"/>
    </row>
    <row r="10" spans="1:24" s="348" customFormat="1" ht="29.25" customHeight="1">
      <c r="A10" s="109"/>
      <c r="B10" s="1249" t="s">
        <v>522</v>
      </c>
      <c r="C10" s="1250"/>
      <c r="D10" s="1250"/>
      <c r="E10" s="1250"/>
      <c r="F10" s="1250"/>
      <c r="G10" s="1250"/>
      <c r="H10" s="1250"/>
      <c r="I10" s="1250"/>
      <c r="J10" s="1250"/>
      <c r="K10" s="1250"/>
      <c r="L10" s="1250"/>
      <c r="M10" s="1250"/>
      <c r="N10" s="1250"/>
      <c r="O10" s="1250"/>
      <c r="P10" s="1250"/>
      <c r="Q10" s="1250"/>
      <c r="R10" s="1250"/>
      <c r="S10" s="351"/>
      <c r="T10" s="351"/>
      <c r="U10" s="351"/>
      <c r="V10" s="350"/>
      <c r="W10" s="347"/>
    </row>
    <row r="11" spans="1:24" s="348" customFormat="1" ht="20.25" customHeight="1">
      <c r="A11" s="109"/>
      <c r="B11" s="1249" t="s">
        <v>523</v>
      </c>
      <c r="C11" s="1250"/>
      <c r="D11" s="1250"/>
      <c r="E11" s="1250"/>
      <c r="F11" s="1250"/>
      <c r="G11" s="1250"/>
      <c r="H11" s="1250"/>
      <c r="I11" s="1250"/>
      <c r="J11" s="1250"/>
      <c r="K11" s="1250"/>
      <c r="L11" s="1250"/>
      <c r="M11" s="1250"/>
      <c r="N11" s="1250"/>
      <c r="O11" s="1250"/>
      <c r="P11" s="1250"/>
      <c r="Q11" s="1250"/>
      <c r="R11" s="1250"/>
      <c r="S11" s="351"/>
      <c r="T11" s="351"/>
      <c r="U11" s="351"/>
      <c r="V11" s="350"/>
      <c r="W11" s="347"/>
    </row>
    <row r="12" spans="1:24" s="348" customFormat="1" ht="30.75">
      <c r="A12" s="109"/>
      <c r="B12" s="1249" t="s">
        <v>524</v>
      </c>
      <c r="C12" s="1250"/>
      <c r="D12" s="1250"/>
      <c r="E12" s="1250"/>
      <c r="F12" s="1250"/>
      <c r="G12" s="1250"/>
      <c r="H12" s="1250"/>
      <c r="I12" s="1250"/>
      <c r="J12" s="1250"/>
      <c r="K12" s="1250"/>
      <c r="L12" s="1250"/>
      <c r="M12" s="1250"/>
      <c r="N12" s="1250"/>
      <c r="O12" s="1250"/>
      <c r="P12" s="1250"/>
      <c r="Q12" s="1250"/>
      <c r="R12" s="1250"/>
      <c r="S12" s="349"/>
      <c r="T12" s="349"/>
      <c r="U12" s="349"/>
      <c r="V12" s="350"/>
      <c r="W12" s="347"/>
    </row>
    <row r="13" spans="1:24" ht="15.95" customHeight="1">
      <c r="A13" s="109"/>
      <c r="B13" s="1249" t="s">
        <v>525</v>
      </c>
      <c r="C13" s="1250"/>
      <c r="D13" s="1250"/>
      <c r="E13" s="1250"/>
      <c r="F13" s="1250"/>
      <c r="G13" s="1250"/>
      <c r="H13" s="1250"/>
      <c r="I13" s="1250"/>
      <c r="J13" s="1250"/>
      <c r="K13" s="1250"/>
      <c r="L13" s="1250"/>
      <c r="M13" s="1250"/>
      <c r="N13" s="1250"/>
      <c r="O13" s="1250"/>
      <c r="P13" s="1250"/>
      <c r="Q13" s="1250"/>
      <c r="R13" s="1250"/>
      <c r="S13" s="351"/>
      <c r="T13" s="351"/>
      <c r="U13" s="351"/>
      <c r="V13" s="350"/>
      <c r="W13" s="347"/>
    </row>
    <row r="14" spans="1:24" ht="30.75">
      <c r="A14" s="109"/>
      <c r="B14" s="1257" t="s">
        <v>526</v>
      </c>
      <c r="C14" s="1250"/>
      <c r="D14" s="1250"/>
      <c r="E14" s="1250"/>
      <c r="F14" s="1250"/>
      <c r="G14" s="1250"/>
      <c r="H14" s="1250"/>
      <c r="I14" s="1250"/>
      <c r="J14" s="1250"/>
      <c r="K14" s="1250"/>
      <c r="L14" s="1250"/>
      <c r="M14" s="1250"/>
      <c r="N14" s="1250"/>
      <c r="O14" s="1250"/>
      <c r="P14" s="1250"/>
      <c r="Q14" s="1250"/>
      <c r="R14" s="1250"/>
      <c r="S14" s="351"/>
      <c r="T14" s="351"/>
      <c r="U14" s="351"/>
      <c r="V14" s="344"/>
      <c r="W14" s="347"/>
    </row>
    <row r="15" spans="1:24" ht="30.75" customHeight="1">
      <c r="A15" s="109"/>
      <c r="B15" s="1257" t="s">
        <v>527</v>
      </c>
      <c r="C15" s="1250"/>
      <c r="D15" s="1250"/>
      <c r="E15" s="1250"/>
      <c r="F15" s="1250"/>
      <c r="G15" s="1250"/>
      <c r="H15" s="1250"/>
      <c r="I15" s="1250"/>
      <c r="J15" s="1250"/>
      <c r="K15" s="1250"/>
      <c r="L15" s="1250"/>
      <c r="M15" s="1250"/>
      <c r="N15" s="1250"/>
      <c r="O15" s="1250"/>
      <c r="P15" s="1250"/>
      <c r="Q15" s="1250"/>
      <c r="R15" s="1250"/>
      <c r="S15" s="549"/>
      <c r="T15" s="549"/>
      <c r="U15" s="550"/>
      <c r="V15" s="344"/>
      <c r="W15" s="347"/>
    </row>
    <row r="16" spans="1:24" ht="17.100000000000001" customHeight="1">
      <c r="A16" s="109"/>
      <c r="B16" s="1257" t="s">
        <v>528</v>
      </c>
      <c r="C16" s="1250"/>
      <c r="D16" s="1250"/>
      <c r="E16" s="1250"/>
      <c r="F16" s="1250"/>
      <c r="G16" s="1250"/>
      <c r="H16" s="1250"/>
      <c r="I16" s="1250"/>
      <c r="J16" s="1250"/>
      <c r="K16" s="1250"/>
      <c r="L16" s="1250"/>
      <c r="M16" s="1250"/>
      <c r="N16" s="1250"/>
      <c r="O16" s="1250"/>
      <c r="P16" s="1250"/>
      <c r="Q16" s="1250"/>
      <c r="R16" s="1250"/>
      <c r="S16" s="349"/>
      <c r="T16" s="349"/>
      <c r="U16" s="349"/>
      <c r="V16" s="344"/>
      <c r="W16" s="347"/>
    </row>
    <row r="17" spans="1:23" ht="30.95" customHeight="1">
      <c r="A17" s="109"/>
      <c r="B17" s="1257" t="s">
        <v>529</v>
      </c>
      <c r="C17" s="1250"/>
      <c r="D17" s="1250"/>
      <c r="E17" s="1250"/>
      <c r="F17" s="1250"/>
      <c r="G17" s="1250"/>
      <c r="H17" s="1250"/>
      <c r="I17" s="1250"/>
      <c r="J17" s="1250"/>
      <c r="K17" s="1250"/>
      <c r="L17" s="1250"/>
      <c r="M17" s="1250"/>
      <c r="N17" s="1250"/>
      <c r="O17" s="1250"/>
      <c r="P17" s="1250"/>
      <c r="Q17" s="1250"/>
      <c r="R17" s="1250"/>
      <c r="S17" s="349"/>
      <c r="T17" s="349"/>
      <c r="U17" s="349"/>
      <c r="V17" s="344"/>
      <c r="W17" s="347"/>
    </row>
    <row r="18" spans="1:23" ht="48.75" customHeight="1">
      <c r="A18" s="109"/>
      <c r="B18" s="1257" t="s">
        <v>530</v>
      </c>
      <c r="C18" s="1250"/>
      <c r="D18" s="1250"/>
      <c r="E18" s="1250"/>
      <c r="F18" s="1250"/>
      <c r="G18" s="1250"/>
      <c r="H18" s="1250"/>
      <c r="I18" s="1250"/>
      <c r="J18" s="1250"/>
      <c r="K18" s="1250"/>
      <c r="L18" s="1250"/>
      <c r="M18" s="1250"/>
      <c r="N18" s="1250"/>
      <c r="O18" s="1250"/>
      <c r="P18" s="1250"/>
      <c r="Q18" s="1250"/>
      <c r="R18" s="1250"/>
      <c r="S18" s="349"/>
      <c r="T18" s="349"/>
      <c r="U18" s="349"/>
      <c r="V18" s="344"/>
      <c r="W18" s="347"/>
    </row>
    <row r="19" spans="1:23" ht="17.100000000000001" customHeight="1">
      <c r="A19" s="109"/>
      <c r="B19" s="132"/>
      <c r="C19" s="133"/>
      <c r="D19" s="133"/>
      <c r="E19" s="347"/>
      <c r="F19" s="347"/>
      <c r="G19" s="347"/>
      <c r="H19" s="347"/>
      <c r="I19" s="134"/>
      <c r="J19" s="347"/>
      <c r="K19" s="133"/>
      <c r="L19" s="133"/>
      <c r="M19" s="135"/>
      <c r="N19" s="136"/>
      <c r="O19" s="137"/>
      <c r="P19" s="137"/>
      <c r="Q19" s="134"/>
      <c r="R19" s="347"/>
      <c r="S19" s="133"/>
      <c r="T19" s="133"/>
      <c r="U19" s="137"/>
      <c r="V19" s="344"/>
      <c r="W19" s="347"/>
    </row>
    <row r="20" spans="1:23" ht="17.100000000000001" customHeight="1">
      <c r="A20" s="109"/>
      <c r="B20" s="132"/>
      <c r="C20" s="133"/>
      <c r="D20" s="133"/>
      <c r="E20" s="347"/>
      <c r="F20" s="347"/>
      <c r="G20" s="347"/>
      <c r="H20" s="347"/>
      <c r="I20" s="134"/>
      <c r="J20" s="347"/>
      <c r="K20" s="133"/>
      <c r="L20" s="133"/>
      <c r="M20" s="135"/>
      <c r="N20" s="136"/>
      <c r="O20" s="137"/>
      <c r="P20" s="137"/>
      <c r="Q20" s="134"/>
      <c r="R20" s="347"/>
      <c r="S20" s="133"/>
      <c r="T20" s="133"/>
      <c r="U20" s="137"/>
      <c r="V20" s="344"/>
      <c r="W20" s="347"/>
    </row>
    <row r="21" spans="1:23" ht="17.100000000000001" customHeight="1">
      <c r="A21" s="109"/>
      <c r="B21" s="132"/>
      <c r="C21" s="133"/>
      <c r="D21" s="133"/>
      <c r="E21" s="347"/>
      <c r="F21" s="347"/>
      <c r="G21" s="347"/>
      <c r="H21" s="347"/>
      <c r="I21" s="134"/>
      <c r="J21" s="347"/>
      <c r="K21" s="133"/>
      <c r="L21" s="133"/>
      <c r="M21" s="135"/>
      <c r="N21" s="136"/>
      <c r="O21" s="137"/>
      <c r="P21" s="137"/>
      <c r="Q21" s="134"/>
      <c r="R21" s="347"/>
      <c r="S21" s="133"/>
      <c r="T21" s="133"/>
      <c r="U21" s="137"/>
      <c r="V21" s="344"/>
      <c r="W21" s="347"/>
    </row>
    <row r="22" spans="1:23" ht="17.100000000000001" customHeight="1">
      <c r="A22" s="109"/>
      <c r="B22" s="132"/>
      <c r="C22" s="133"/>
      <c r="D22" s="133"/>
      <c r="E22" s="347"/>
      <c r="F22" s="347"/>
      <c r="G22" s="347"/>
      <c r="H22" s="347"/>
      <c r="I22" s="134"/>
      <c r="J22" s="347"/>
      <c r="K22" s="133"/>
      <c r="L22" s="133"/>
      <c r="M22" s="135"/>
      <c r="N22" s="136"/>
      <c r="O22" s="137"/>
      <c r="P22" s="137"/>
      <c r="Q22" s="134"/>
      <c r="R22" s="347"/>
      <c r="S22" s="133"/>
      <c r="T22" s="133"/>
      <c r="U22" s="137"/>
      <c r="V22" s="344"/>
      <c r="W22" s="347"/>
    </row>
    <row r="23" spans="1:23" ht="17.100000000000001" customHeight="1">
      <c r="A23" s="109"/>
      <c r="B23" s="132"/>
      <c r="C23" s="133"/>
      <c r="D23" s="133"/>
      <c r="E23" s="347"/>
      <c r="F23" s="347"/>
      <c r="G23" s="347"/>
      <c r="H23" s="347"/>
      <c r="I23" s="134"/>
      <c r="J23" s="347"/>
      <c r="K23" s="133"/>
      <c r="L23" s="133"/>
      <c r="M23" s="135"/>
      <c r="N23" s="136"/>
      <c r="O23" s="137"/>
      <c r="P23" s="137"/>
      <c r="Q23" s="134"/>
      <c r="R23" s="347"/>
      <c r="S23" s="133"/>
      <c r="T23" s="133"/>
      <c r="U23" s="137"/>
      <c r="V23" s="344"/>
      <c r="W23" s="347"/>
    </row>
    <row r="24" spans="1:23" ht="17.100000000000001" customHeight="1">
      <c r="A24" s="109"/>
      <c r="B24" s="132"/>
      <c r="C24" s="133"/>
      <c r="D24" s="133"/>
      <c r="E24" s="347"/>
      <c r="F24" s="347"/>
      <c r="G24" s="347"/>
      <c r="H24" s="347"/>
      <c r="I24" s="134"/>
      <c r="J24" s="347"/>
      <c r="K24" s="133"/>
      <c r="L24" s="133"/>
      <c r="M24" s="135"/>
      <c r="N24" s="136"/>
      <c r="O24" s="137"/>
      <c r="P24" s="137"/>
      <c r="Q24" s="134"/>
      <c r="R24" s="347"/>
      <c r="S24" s="133"/>
      <c r="T24" s="133"/>
      <c r="U24" s="137"/>
      <c r="V24" s="344"/>
      <c r="W24" s="347"/>
    </row>
    <row r="25" spans="1:23" ht="17.100000000000001" customHeight="1">
      <c r="A25" s="109"/>
      <c r="B25" s="132"/>
      <c r="C25" s="133"/>
      <c r="D25" s="133"/>
      <c r="E25" s="347"/>
      <c r="F25" s="347"/>
      <c r="G25" s="347"/>
      <c r="H25" s="347"/>
      <c r="I25" s="134"/>
      <c r="J25" s="347"/>
      <c r="K25" s="133"/>
      <c r="L25" s="133"/>
      <c r="M25" s="135"/>
      <c r="N25" s="136"/>
      <c r="O25" s="137"/>
      <c r="P25" s="137"/>
      <c r="Q25" s="134"/>
      <c r="R25" s="347"/>
      <c r="S25" s="133"/>
      <c r="T25" s="133"/>
      <c r="U25" s="137"/>
      <c r="V25" s="344"/>
      <c r="W25" s="347"/>
    </row>
    <row r="26" spans="1:23" ht="17.100000000000001" customHeight="1">
      <c r="A26" s="109"/>
      <c r="B26" s="132"/>
      <c r="C26" s="133"/>
      <c r="D26" s="133"/>
      <c r="E26" s="347"/>
      <c r="F26" s="347"/>
      <c r="G26" s="347"/>
      <c r="H26" s="347"/>
      <c r="I26" s="134"/>
      <c r="J26" s="347"/>
      <c r="K26" s="133"/>
      <c r="L26" s="133"/>
      <c r="M26" s="135"/>
      <c r="N26" s="136"/>
      <c r="O26" s="137"/>
      <c r="P26" s="137"/>
      <c r="Q26" s="134"/>
      <c r="R26" s="347"/>
      <c r="S26" s="133"/>
      <c r="T26" s="133"/>
      <c r="U26" s="137"/>
      <c r="V26" s="344"/>
      <c r="W26" s="347"/>
    </row>
    <row r="27" spans="1:23" ht="17.100000000000001" customHeight="1">
      <c r="A27" s="109"/>
      <c r="B27" s="132"/>
      <c r="C27" s="133"/>
      <c r="D27" s="133"/>
      <c r="E27" s="347"/>
      <c r="F27" s="347"/>
      <c r="G27" s="347"/>
      <c r="H27" s="347"/>
      <c r="I27" s="134"/>
      <c r="J27" s="347"/>
      <c r="K27" s="133"/>
      <c r="L27" s="133"/>
      <c r="M27" s="135"/>
      <c r="N27" s="136"/>
      <c r="O27" s="137"/>
      <c r="P27" s="137"/>
      <c r="Q27" s="134"/>
      <c r="R27" s="347"/>
      <c r="S27" s="133"/>
      <c r="T27" s="133"/>
      <c r="U27" s="137"/>
      <c r="V27" s="344"/>
      <c r="W27" s="347"/>
    </row>
    <row r="28" spans="1:23" ht="17.100000000000001" customHeight="1">
      <c r="A28" s="109"/>
      <c r="B28" s="132"/>
      <c r="C28" s="133"/>
      <c r="D28" s="133"/>
      <c r="E28" s="347"/>
      <c r="F28" s="347"/>
      <c r="G28" s="347"/>
      <c r="H28" s="347"/>
      <c r="I28" s="134"/>
      <c r="J28" s="347"/>
      <c r="K28" s="133"/>
      <c r="L28" s="133"/>
      <c r="M28" s="135"/>
      <c r="N28" s="136"/>
      <c r="O28" s="137"/>
      <c r="P28" s="137"/>
      <c r="Q28" s="134"/>
      <c r="R28" s="347"/>
      <c r="S28" s="133"/>
      <c r="T28" s="133"/>
      <c r="U28" s="137"/>
      <c r="V28" s="344"/>
      <c r="W28" s="347"/>
    </row>
    <row r="29" spans="1:23" ht="17.100000000000001" customHeight="1">
      <c r="A29" s="109"/>
      <c r="B29" s="132"/>
      <c r="C29" s="133"/>
      <c r="D29" s="133"/>
      <c r="E29" s="347"/>
      <c r="F29" s="347"/>
      <c r="G29" s="347"/>
      <c r="H29" s="347"/>
      <c r="I29" s="134"/>
      <c r="J29" s="347"/>
      <c r="K29" s="133"/>
      <c r="L29" s="133"/>
      <c r="M29" s="135"/>
      <c r="N29" s="136"/>
      <c r="O29" s="137"/>
      <c r="P29" s="137"/>
      <c r="Q29" s="134"/>
      <c r="R29" s="347"/>
      <c r="S29" s="133"/>
      <c r="T29" s="133"/>
      <c r="U29" s="137"/>
      <c r="V29" s="344"/>
      <c r="W29" s="347"/>
    </row>
    <row r="30" spans="1:23" ht="17.100000000000001" customHeight="1">
      <c r="A30" s="109"/>
      <c r="B30" s="132"/>
      <c r="C30" s="133"/>
      <c r="D30" s="133"/>
      <c r="E30" s="347"/>
      <c r="F30" s="347"/>
      <c r="G30" s="347"/>
      <c r="H30" s="347"/>
      <c r="I30" s="134"/>
      <c r="J30" s="347"/>
      <c r="K30" s="133"/>
      <c r="L30" s="133"/>
      <c r="M30" s="135"/>
      <c r="N30" s="136"/>
      <c r="O30" s="137"/>
      <c r="P30" s="137"/>
      <c r="Q30" s="134"/>
      <c r="R30" s="347"/>
      <c r="S30" s="133"/>
      <c r="T30" s="133"/>
      <c r="U30" s="137"/>
      <c r="V30" s="344"/>
      <c r="W30" s="347"/>
    </row>
    <row r="31" spans="1:23" ht="17.100000000000001" customHeight="1">
      <c r="A31" s="109"/>
      <c r="B31" s="132"/>
      <c r="C31" s="133"/>
      <c r="D31" s="133"/>
      <c r="E31" s="347"/>
      <c r="F31" s="347"/>
      <c r="G31" s="347"/>
      <c r="H31" s="347"/>
      <c r="I31" s="134"/>
      <c r="J31" s="347"/>
      <c r="K31" s="133"/>
      <c r="L31" s="133"/>
      <c r="M31" s="135"/>
      <c r="N31" s="136"/>
      <c r="O31" s="137"/>
      <c r="P31" s="137"/>
      <c r="Q31" s="134"/>
      <c r="R31" s="347"/>
      <c r="S31" s="133"/>
      <c r="T31" s="133"/>
      <c r="U31" s="137"/>
      <c r="V31" s="344"/>
      <c r="W31" s="347"/>
    </row>
    <row r="32" spans="1:23" ht="17.100000000000001" customHeight="1">
      <c r="A32" s="109"/>
      <c r="B32" s="132"/>
      <c r="C32" s="133"/>
      <c r="D32" s="133"/>
      <c r="E32" s="347"/>
      <c r="F32" s="347"/>
      <c r="G32" s="347"/>
      <c r="H32" s="347"/>
      <c r="I32" s="134"/>
      <c r="J32" s="347"/>
      <c r="K32" s="133"/>
      <c r="L32" s="133"/>
      <c r="M32" s="135"/>
      <c r="N32" s="136"/>
      <c r="O32" s="137"/>
      <c r="P32" s="137"/>
      <c r="Q32" s="134"/>
      <c r="R32" s="347"/>
      <c r="S32" s="133"/>
      <c r="T32" s="133"/>
      <c r="U32" s="137"/>
      <c r="V32" s="344"/>
      <c r="W32" s="347"/>
    </row>
    <row r="33" spans="1:23" ht="17.100000000000001" customHeight="1">
      <c r="A33" s="109"/>
      <c r="B33" s="132"/>
      <c r="C33" s="133"/>
      <c r="D33" s="133"/>
      <c r="E33" s="347"/>
      <c r="F33" s="347"/>
      <c r="G33" s="347"/>
      <c r="H33" s="347"/>
      <c r="I33" s="134"/>
      <c r="J33" s="347"/>
      <c r="K33" s="133"/>
      <c r="L33" s="133"/>
      <c r="M33" s="135"/>
      <c r="N33" s="136"/>
      <c r="O33" s="137"/>
      <c r="P33" s="137"/>
      <c r="Q33" s="134"/>
      <c r="R33" s="347"/>
      <c r="S33" s="133"/>
      <c r="T33" s="133"/>
      <c r="U33" s="137"/>
      <c r="V33" s="344"/>
      <c r="W33" s="347"/>
    </row>
    <row r="34" spans="1:23" ht="30.75">
      <c r="A34" s="109"/>
      <c r="B34" s="132"/>
      <c r="C34" s="133"/>
      <c r="D34" s="133"/>
      <c r="E34" s="347"/>
      <c r="F34" s="347"/>
      <c r="G34" s="347"/>
      <c r="H34" s="347"/>
      <c r="I34" s="134"/>
      <c r="J34" s="347"/>
      <c r="K34" s="133"/>
      <c r="L34" s="133"/>
      <c r="M34" s="135"/>
      <c r="N34" s="136"/>
      <c r="O34" s="137"/>
      <c r="P34" s="137"/>
      <c r="Q34" s="134"/>
      <c r="R34" s="347"/>
      <c r="S34" s="133"/>
      <c r="T34" s="133"/>
      <c r="U34" s="137"/>
      <c r="V34" s="344"/>
      <c r="W34" s="347"/>
    </row>
    <row r="35" spans="1:23" ht="30.75">
      <c r="A35" s="109"/>
      <c r="B35" s="132"/>
      <c r="C35" s="133"/>
      <c r="D35" s="133"/>
      <c r="E35" s="347"/>
      <c r="F35" s="347"/>
      <c r="G35" s="347"/>
      <c r="H35" s="347"/>
      <c r="I35" s="134"/>
      <c r="J35" s="347"/>
      <c r="K35" s="133"/>
      <c r="L35" s="133"/>
      <c r="M35" s="135"/>
      <c r="N35" s="136"/>
      <c r="O35" s="137"/>
      <c r="P35" s="137"/>
      <c r="Q35" s="134"/>
      <c r="R35" s="347"/>
      <c r="S35" s="133"/>
      <c r="T35" s="133"/>
      <c r="U35" s="137"/>
      <c r="V35" s="344"/>
      <c r="W35" s="347"/>
    </row>
    <row r="36" spans="1:23" s="348" customFormat="1" ht="30.75">
      <c r="A36" s="109"/>
      <c r="B36" s="132"/>
      <c r="C36" s="133"/>
      <c r="D36" s="133"/>
      <c r="E36" s="347"/>
      <c r="F36" s="347"/>
      <c r="G36" s="347"/>
      <c r="H36" s="347"/>
      <c r="I36" s="134"/>
      <c r="J36" s="347"/>
      <c r="K36" s="133"/>
      <c r="L36" s="133"/>
      <c r="M36" s="135"/>
      <c r="N36" s="136"/>
      <c r="O36" s="137"/>
      <c r="P36" s="137"/>
      <c r="Q36" s="134"/>
      <c r="R36" s="347"/>
      <c r="S36" s="133"/>
      <c r="T36" s="133"/>
      <c r="U36" s="137"/>
      <c r="V36" s="344"/>
      <c r="W36" s="347"/>
    </row>
    <row r="37" spans="1:23" ht="30.75">
      <c r="A37" s="109"/>
      <c r="B37" s="132"/>
      <c r="C37" s="133"/>
      <c r="D37" s="133"/>
      <c r="E37" s="347"/>
      <c r="F37" s="347"/>
      <c r="G37" s="347"/>
      <c r="H37" s="347"/>
      <c r="I37" s="134"/>
      <c r="J37" s="347"/>
      <c r="K37" s="133"/>
      <c r="L37" s="133"/>
      <c r="M37" s="135"/>
      <c r="N37" s="136"/>
      <c r="O37" s="137"/>
      <c r="P37" s="137"/>
      <c r="Q37" s="134"/>
      <c r="R37" s="347"/>
      <c r="S37" s="133"/>
      <c r="T37" s="133"/>
      <c r="U37" s="137"/>
      <c r="V37" s="344"/>
      <c r="W37" s="347"/>
    </row>
    <row r="38" spans="1:23" ht="30.75">
      <c r="A38" s="109"/>
      <c r="B38" s="132"/>
      <c r="C38" s="133"/>
      <c r="D38" s="133"/>
      <c r="E38" s="347"/>
      <c r="F38" s="347"/>
      <c r="G38" s="347"/>
      <c r="H38" s="347"/>
      <c r="I38" s="134"/>
      <c r="J38" s="347"/>
      <c r="K38" s="133"/>
      <c r="L38" s="133"/>
      <c r="M38" s="135"/>
      <c r="N38" s="136"/>
      <c r="O38" s="137"/>
      <c r="P38" s="137"/>
      <c r="Q38" s="134"/>
      <c r="R38" s="347"/>
      <c r="S38" s="133"/>
      <c r="T38" s="133"/>
      <c r="U38" s="137"/>
      <c r="V38" s="344"/>
      <c r="W38" s="347"/>
    </row>
    <row r="39" spans="1:23" s="352" customFormat="1" ht="18" customHeight="1">
      <c r="A39" s="109"/>
      <c r="B39" s="132"/>
      <c r="C39" s="133"/>
      <c r="D39" s="133"/>
      <c r="E39" s="347"/>
      <c r="F39" s="347"/>
      <c r="G39" s="347"/>
      <c r="H39" s="347"/>
      <c r="I39" s="134"/>
      <c r="J39" s="347"/>
      <c r="K39" s="133"/>
      <c r="L39" s="133"/>
      <c r="M39" s="135"/>
      <c r="N39" s="136"/>
      <c r="O39" s="137"/>
      <c r="P39" s="137"/>
      <c r="Q39" s="134"/>
      <c r="R39" s="347"/>
      <c r="S39" s="133"/>
      <c r="T39" s="133"/>
      <c r="U39" s="137"/>
      <c r="V39" s="344"/>
      <c r="W39" s="347"/>
    </row>
    <row r="40" spans="1:23" s="352" customFormat="1" ht="18" customHeight="1">
      <c r="A40" s="109"/>
      <c r="B40" s="132"/>
      <c r="C40" s="133"/>
      <c r="D40" s="133"/>
      <c r="E40" s="347"/>
      <c r="F40" s="347"/>
      <c r="G40" s="347"/>
      <c r="H40" s="347"/>
      <c r="I40" s="134"/>
      <c r="J40" s="347"/>
      <c r="K40" s="133"/>
      <c r="L40" s="133"/>
      <c r="M40" s="135"/>
      <c r="N40" s="136"/>
      <c r="O40" s="137"/>
      <c r="P40" s="137"/>
      <c r="Q40" s="134"/>
      <c r="R40" s="347"/>
      <c r="S40" s="133"/>
      <c r="T40" s="133"/>
      <c r="U40" s="137"/>
      <c r="V40" s="344"/>
      <c r="W40" s="347"/>
    </row>
    <row r="41" spans="1:23" s="352" customFormat="1" ht="18" customHeight="1">
      <c r="A41" s="109"/>
      <c r="B41" s="132"/>
      <c r="C41" s="133"/>
      <c r="D41" s="133"/>
      <c r="E41" s="347"/>
      <c r="F41" s="347"/>
      <c r="G41" s="347"/>
      <c r="H41" s="347"/>
      <c r="I41" s="134"/>
      <c r="J41" s="347"/>
      <c r="K41" s="133"/>
      <c r="L41" s="133"/>
      <c r="M41" s="135"/>
      <c r="N41" s="136"/>
      <c r="O41" s="137"/>
      <c r="P41" s="137"/>
      <c r="Q41" s="134"/>
      <c r="R41" s="347"/>
      <c r="S41" s="133"/>
      <c r="T41" s="133"/>
      <c r="U41" s="137"/>
      <c r="V41" s="344"/>
      <c r="W41" s="347"/>
    </row>
    <row r="42" spans="1:23" s="352" customFormat="1" ht="18" customHeight="1">
      <c r="A42" s="109"/>
      <c r="B42" s="132"/>
      <c r="C42" s="133"/>
      <c r="D42" s="133"/>
      <c r="E42" s="347"/>
      <c r="F42" s="347"/>
      <c r="G42" s="347"/>
      <c r="H42" s="347"/>
      <c r="I42" s="134"/>
      <c r="J42" s="347"/>
      <c r="K42" s="133"/>
      <c r="L42" s="133"/>
      <c r="M42" s="135"/>
      <c r="N42" s="136"/>
      <c r="O42" s="137"/>
      <c r="P42" s="137"/>
      <c r="Q42" s="134"/>
      <c r="R42" s="347"/>
      <c r="S42" s="133"/>
      <c r="T42" s="133"/>
      <c r="U42" s="137"/>
      <c r="V42" s="344"/>
      <c r="W42" s="347"/>
    </row>
    <row r="43" spans="1:23" s="352" customFormat="1" ht="18" customHeight="1">
      <c r="A43" s="109"/>
      <c r="B43" s="132"/>
      <c r="C43" s="133"/>
      <c r="D43" s="133"/>
      <c r="E43" s="347"/>
      <c r="F43" s="347"/>
      <c r="G43" s="347"/>
      <c r="H43" s="347"/>
      <c r="I43" s="134"/>
      <c r="J43" s="347"/>
      <c r="K43" s="133"/>
      <c r="L43" s="133"/>
      <c r="M43" s="135"/>
      <c r="N43" s="136"/>
      <c r="O43" s="137"/>
      <c r="P43" s="137"/>
      <c r="Q43" s="134"/>
      <c r="R43" s="347"/>
      <c r="S43" s="133"/>
      <c r="T43" s="133"/>
      <c r="U43" s="137"/>
      <c r="V43" s="344"/>
      <c r="W43" s="347"/>
    </row>
    <row r="44" spans="1:23" s="352" customFormat="1" ht="18" customHeight="1">
      <c r="A44" s="109"/>
      <c r="B44" s="132"/>
      <c r="C44" s="133"/>
      <c r="D44" s="133"/>
      <c r="E44" s="347"/>
      <c r="F44" s="347"/>
      <c r="G44" s="347"/>
      <c r="H44" s="347"/>
      <c r="I44" s="134"/>
      <c r="J44" s="347"/>
      <c r="K44" s="133"/>
      <c r="L44" s="133"/>
      <c r="M44" s="135"/>
      <c r="N44" s="136"/>
      <c r="O44" s="137"/>
      <c r="P44" s="137"/>
      <c r="Q44" s="134"/>
      <c r="R44" s="347"/>
      <c r="S44" s="133"/>
      <c r="T44" s="133"/>
      <c r="U44" s="137"/>
      <c r="V44" s="344"/>
      <c r="W44" s="347"/>
    </row>
    <row r="45" spans="1:23" ht="31.5" thickBot="1">
      <c r="A45" s="109"/>
      <c r="B45" s="140"/>
      <c r="C45" s="141"/>
      <c r="D45" s="141"/>
      <c r="E45" s="353"/>
      <c r="F45" s="353"/>
      <c r="G45" s="353"/>
      <c r="H45" s="353"/>
      <c r="I45" s="143"/>
      <c r="J45" s="353"/>
      <c r="K45" s="141"/>
      <c r="L45" s="141"/>
      <c r="M45" s="144"/>
      <c r="N45" s="145"/>
      <c r="O45" s="146"/>
      <c r="P45" s="146"/>
      <c r="Q45" s="143"/>
      <c r="R45" s="353"/>
      <c r="S45" s="141"/>
      <c r="T45" s="141"/>
      <c r="U45" s="146"/>
      <c r="V45" s="354"/>
      <c r="W45" s="347"/>
    </row>
    <row r="46" spans="1:23" ht="9.75" customHeight="1">
      <c r="A46" s="133"/>
      <c r="B46" s="133"/>
      <c r="C46" s="133"/>
      <c r="D46" s="133"/>
      <c r="E46" s="347"/>
      <c r="F46" s="347"/>
      <c r="G46" s="347"/>
      <c r="H46" s="347"/>
      <c r="I46" s="134"/>
      <c r="J46" s="347"/>
      <c r="K46" s="133"/>
      <c r="L46" s="133"/>
      <c r="M46" s="135"/>
      <c r="N46" s="136"/>
      <c r="O46" s="137"/>
      <c r="P46" s="137"/>
      <c r="Q46" s="134"/>
      <c r="R46" s="347"/>
      <c r="S46" s="133"/>
      <c r="T46" s="133"/>
      <c r="U46" s="137"/>
      <c r="V46" s="137"/>
      <c r="W46" s="347"/>
    </row>
    <row r="47" spans="1:23">
      <c r="B47" s="148"/>
      <c r="C47" s="148"/>
      <c r="D47" s="148"/>
      <c r="E47" s="148"/>
      <c r="F47" s="148"/>
      <c r="G47" s="148"/>
      <c r="H47" s="148"/>
      <c r="I47" s="148"/>
      <c r="J47" s="148"/>
      <c r="K47" s="148"/>
      <c r="L47" s="148"/>
      <c r="M47" s="148"/>
      <c r="N47" s="148"/>
      <c r="O47" s="148"/>
      <c r="P47" s="148"/>
      <c r="Q47" s="148"/>
      <c r="R47" s="148"/>
      <c r="S47" s="148"/>
      <c r="T47" s="148"/>
      <c r="U47" s="148"/>
      <c r="V47" s="148"/>
      <c r="W47" s="148"/>
    </row>
    <row r="48" spans="1:23">
      <c r="B48" s="148"/>
      <c r="C48" s="148"/>
      <c r="D48" s="148"/>
      <c r="E48" s="148"/>
      <c r="F48" s="148"/>
      <c r="G48" s="148"/>
      <c r="H48" s="148"/>
      <c r="I48" s="148"/>
      <c r="J48" s="148"/>
      <c r="K48" s="148"/>
      <c r="L48" s="148"/>
      <c r="M48" s="148"/>
      <c r="N48" s="148"/>
      <c r="O48" s="148"/>
      <c r="P48" s="148"/>
      <c r="Q48" s="148"/>
      <c r="R48" s="148"/>
      <c r="S48" s="148"/>
      <c r="T48" s="148"/>
      <c r="U48" s="148"/>
      <c r="V48" s="148"/>
      <c r="W48" s="148"/>
    </row>
    <row r="49" spans="2:23">
      <c r="B49" s="148"/>
      <c r="C49" s="148"/>
      <c r="D49" s="148"/>
      <c r="E49" s="148"/>
      <c r="F49" s="148"/>
      <c r="G49" s="148"/>
      <c r="H49" s="148"/>
      <c r="I49" s="148"/>
      <c r="J49" s="148"/>
      <c r="K49" s="148"/>
      <c r="L49" s="148"/>
      <c r="M49" s="148"/>
      <c r="N49" s="148"/>
      <c r="O49" s="148"/>
      <c r="P49" s="148"/>
      <c r="Q49" s="148"/>
      <c r="R49" s="148"/>
      <c r="S49" s="148"/>
      <c r="T49" s="148"/>
      <c r="U49" s="148"/>
      <c r="V49" s="148"/>
      <c r="W49" s="148"/>
    </row>
    <row r="50" spans="2:23">
      <c r="B50" s="148"/>
      <c r="C50" s="148"/>
      <c r="D50" s="148"/>
      <c r="E50" s="148"/>
      <c r="F50" s="148"/>
      <c r="G50" s="148"/>
      <c r="H50" s="148"/>
      <c r="I50" s="148"/>
      <c r="J50" s="148"/>
      <c r="K50" s="148"/>
      <c r="L50" s="148"/>
      <c r="M50" s="148"/>
      <c r="N50" s="148"/>
      <c r="O50" s="148"/>
      <c r="P50" s="148"/>
      <c r="Q50" s="148"/>
      <c r="R50" s="148"/>
      <c r="S50" s="148"/>
      <c r="T50" s="148"/>
      <c r="U50" s="148"/>
      <c r="V50" s="148"/>
      <c r="W50" s="148"/>
    </row>
    <row r="51" spans="2:23">
      <c r="B51" s="148"/>
      <c r="C51" s="148"/>
      <c r="D51" s="148"/>
      <c r="E51" s="148"/>
      <c r="F51" s="148"/>
      <c r="G51" s="148"/>
      <c r="H51" s="148"/>
      <c r="I51" s="148"/>
      <c r="J51" s="148"/>
      <c r="K51" s="148"/>
      <c r="L51" s="148"/>
      <c r="M51" s="148"/>
      <c r="N51" s="148"/>
      <c r="O51" s="148"/>
      <c r="P51" s="148"/>
      <c r="Q51" s="148"/>
      <c r="R51" s="148"/>
      <c r="S51" s="148"/>
      <c r="T51" s="148"/>
      <c r="U51" s="148"/>
      <c r="V51" s="148"/>
      <c r="W51" s="148"/>
    </row>
    <row r="52" spans="2:23">
      <c r="B52" s="148"/>
      <c r="C52" s="148"/>
      <c r="D52" s="148"/>
      <c r="E52" s="148"/>
      <c r="F52" s="148"/>
      <c r="G52" s="148"/>
      <c r="H52" s="148"/>
      <c r="I52" s="148"/>
      <c r="J52" s="148"/>
      <c r="K52" s="148"/>
      <c r="L52" s="148"/>
      <c r="M52" s="148"/>
      <c r="N52" s="148"/>
      <c r="O52" s="148"/>
      <c r="P52" s="148"/>
      <c r="Q52" s="148"/>
      <c r="R52" s="148"/>
      <c r="S52" s="148"/>
      <c r="T52" s="148"/>
      <c r="U52" s="148"/>
      <c r="V52" s="148"/>
      <c r="W52" s="148"/>
    </row>
    <row r="53" spans="2:23">
      <c r="B53" s="148"/>
      <c r="C53" s="148"/>
      <c r="D53" s="148"/>
      <c r="E53" s="148"/>
      <c r="F53" s="148"/>
      <c r="G53" s="148"/>
      <c r="H53" s="148"/>
      <c r="I53" s="148"/>
      <c r="J53" s="148"/>
      <c r="K53" s="148"/>
      <c r="L53" s="148"/>
      <c r="M53" s="148"/>
      <c r="N53" s="148"/>
      <c r="O53" s="148"/>
      <c r="P53" s="148"/>
      <c r="Q53" s="148"/>
      <c r="R53" s="148"/>
      <c r="S53" s="148"/>
      <c r="T53" s="148"/>
      <c r="U53" s="148"/>
      <c r="V53" s="148"/>
      <c r="W53" s="148"/>
    </row>
    <row r="54" spans="2:23">
      <c r="B54" s="148"/>
      <c r="C54" s="148"/>
      <c r="D54" s="148"/>
      <c r="E54" s="148"/>
      <c r="F54" s="148"/>
      <c r="G54" s="148"/>
      <c r="H54" s="148"/>
      <c r="I54" s="148"/>
      <c r="J54" s="148"/>
      <c r="K54" s="148"/>
      <c r="L54" s="148"/>
      <c r="M54" s="148"/>
      <c r="N54" s="148"/>
      <c r="O54" s="148"/>
      <c r="P54" s="148"/>
      <c r="Q54" s="148"/>
      <c r="R54" s="148"/>
      <c r="S54" s="148"/>
      <c r="T54" s="148"/>
      <c r="U54" s="148"/>
      <c r="V54" s="148"/>
      <c r="W54" s="148"/>
    </row>
    <row r="55" spans="2:23">
      <c r="B55" s="148"/>
      <c r="C55" s="148"/>
      <c r="D55" s="148"/>
      <c r="E55" s="148"/>
      <c r="F55" s="148"/>
      <c r="G55" s="148"/>
      <c r="H55" s="148"/>
      <c r="I55" s="148"/>
      <c r="J55" s="148"/>
      <c r="K55" s="148"/>
      <c r="L55" s="148"/>
      <c r="M55" s="148"/>
      <c r="N55" s="148"/>
      <c r="O55" s="148"/>
      <c r="P55" s="148"/>
      <c r="Q55" s="148"/>
      <c r="R55" s="148"/>
      <c r="S55" s="148"/>
      <c r="T55" s="148"/>
      <c r="U55" s="148"/>
      <c r="V55" s="148"/>
      <c r="W55" s="148"/>
    </row>
  </sheetData>
  <mergeCells count="13">
    <mergeCell ref="B18:R18"/>
    <mergeCell ref="B12:R12"/>
    <mergeCell ref="B13:R13"/>
    <mergeCell ref="B14:R14"/>
    <mergeCell ref="B15:R15"/>
    <mergeCell ref="B16:R16"/>
    <mergeCell ref="B17:R17"/>
    <mergeCell ref="B11:R11"/>
    <mergeCell ref="I3:S5"/>
    <mergeCell ref="S7:U7"/>
    <mergeCell ref="B8:R8"/>
    <mergeCell ref="B9:R9"/>
    <mergeCell ref="B10:R10"/>
  </mergeCells>
  <dataValidations count="1">
    <dataValidation type="textLength" allowBlank="1" showInputMessage="1" showErrorMessage="1" sqref="U19:U33">
      <formula1>1</formula1>
      <formula2>3</formula2>
    </dataValidation>
  </dataValidations>
  <pageMargins left="0.7" right="0.7" top="0.75" bottom="0.75" header="0.3" footer="0.3"/>
  <pageSetup paperSize="341"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BN43"/>
  <sheetViews>
    <sheetView zoomScale="110" zoomScaleNormal="110" workbookViewId="0">
      <selection activeCell="V5" sqref="V5:AQ20"/>
    </sheetView>
  </sheetViews>
  <sheetFormatPr defaultColWidth="9.140625" defaultRowHeight="15"/>
  <cols>
    <col min="1" max="1" width="3.140625" customWidth="1"/>
    <col min="2" max="6" width="3.42578125" customWidth="1"/>
    <col min="7" max="66" width="3.140625" customWidth="1"/>
  </cols>
  <sheetData>
    <row r="1" spans="1:66" ht="21" customHeight="1">
      <c r="A1" s="226"/>
      <c r="B1" s="1229" t="s">
        <v>685</v>
      </c>
      <c r="C1" s="1229"/>
      <c r="D1" s="1229"/>
      <c r="E1" s="1229"/>
      <c r="F1" s="1229"/>
      <c r="G1" s="1218">
        <f>'PPAP Plan'!H6</f>
        <v>0</v>
      </c>
      <c r="H1" s="1219"/>
      <c r="I1" s="1219"/>
      <c r="J1" s="1219"/>
      <c r="K1" s="1219"/>
      <c r="L1" s="1219"/>
      <c r="M1" s="1219"/>
      <c r="N1" s="1219"/>
      <c r="O1" s="1064"/>
      <c r="P1" s="475"/>
      <c r="Q1" s="475"/>
      <c r="R1" s="475"/>
      <c r="S1" s="475"/>
      <c r="T1" s="475"/>
      <c r="U1" s="1258" t="s">
        <v>531</v>
      </c>
      <c r="V1" s="1258"/>
      <c r="W1" s="1258"/>
      <c r="X1" s="1258"/>
      <c r="Y1" s="1258"/>
      <c r="Z1" s="1258"/>
      <c r="AA1" s="1258"/>
      <c r="AB1" s="1258"/>
      <c r="AC1" s="1258"/>
      <c r="AD1" s="1258"/>
      <c r="AE1" s="1258"/>
      <c r="AF1" s="1258"/>
      <c r="AG1" s="1258"/>
      <c r="AH1" s="1258"/>
      <c r="AI1" s="1258"/>
      <c r="AJ1" s="1258"/>
      <c r="AK1" s="1258"/>
      <c r="AL1" s="1258"/>
      <c r="AM1" s="1258"/>
      <c r="AN1" s="1258"/>
      <c r="AO1" s="1258"/>
      <c r="AP1" s="1258"/>
      <c r="AQ1" s="1258"/>
      <c r="AR1" s="475"/>
      <c r="AS1" s="475"/>
      <c r="AT1" s="475"/>
      <c r="AU1" s="475"/>
      <c r="AV1" s="475"/>
      <c r="AW1" s="475"/>
      <c r="AX1" s="475"/>
      <c r="AY1" s="475"/>
      <c r="AZ1" s="475"/>
      <c r="BA1" s="475"/>
      <c r="BB1" s="475"/>
      <c r="BC1" s="475"/>
      <c r="BD1" s="475"/>
      <c r="BE1" s="475"/>
      <c r="BF1" s="475"/>
      <c r="BG1" s="475"/>
      <c r="BH1" s="475"/>
      <c r="BI1" s="475"/>
      <c r="BJ1" s="475"/>
      <c r="BK1" s="475"/>
      <c r="BL1" s="475"/>
      <c r="BM1" s="476"/>
      <c r="BN1" s="227"/>
    </row>
    <row r="2" spans="1:66" ht="21" customHeight="1">
      <c r="A2" s="226"/>
      <c r="B2" s="1229" t="s">
        <v>593</v>
      </c>
      <c r="C2" s="1229"/>
      <c r="D2" s="1229"/>
      <c r="E2" s="1229"/>
      <c r="F2" s="1229"/>
      <c r="G2" s="1218">
        <f>'PPAP Plan'!H4</f>
        <v>0</v>
      </c>
      <c r="H2" s="1219"/>
      <c r="I2" s="1219"/>
      <c r="J2" s="1219"/>
      <c r="K2" s="1219"/>
      <c r="L2" s="1219"/>
      <c r="M2" s="1219"/>
      <c r="N2" s="1219"/>
      <c r="O2" s="1064"/>
      <c r="P2" s="227"/>
      <c r="Q2" s="227"/>
      <c r="R2" s="227"/>
      <c r="S2" s="227"/>
      <c r="T2" s="227"/>
      <c r="U2" s="1223"/>
      <c r="V2" s="1223"/>
      <c r="W2" s="1223"/>
      <c r="X2" s="1223"/>
      <c r="Y2" s="1223"/>
      <c r="Z2" s="1223"/>
      <c r="AA2" s="1223"/>
      <c r="AB2" s="1223"/>
      <c r="AC2" s="1223"/>
      <c r="AD2" s="1223"/>
      <c r="AE2" s="1223"/>
      <c r="AF2" s="1223"/>
      <c r="AG2" s="1223"/>
      <c r="AH2" s="1223"/>
      <c r="AI2" s="1223"/>
      <c r="AJ2" s="1223"/>
      <c r="AK2" s="1223"/>
      <c r="AL2" s="1223"/>
      <c r="AM2" s="1223"/>
      <c r="AN2" s="1223"/>
      <c r="AO2" s="1223"/>
      <c r="AP2" s="1223"/>
      <c r="AQ2" s="1223"/>
      <c r="AR2" s="227"/>
      <c r="AS2" s="227"/>
      <c r="AT2" s="227"/>
      <c r="AU2" s="227"/>
      <c r="AV2" s="227"/>
      <c r="AW2" s="227"/>
      <c r="AX2" s="227"/>
      <c r="AY2" s="227"/>
      <c r="AZ2" s="227"/>
      <c r="BA2" s="227"/>
      <c r="BB2" s="227"/>
      <c r="BC2" s="227"/>
      <c r="BD2" s="227"/>
      <c r="BE2" s="227"/>
      <c r="BF2" s="227"/>
      <c r="BG2" s="227"/>
      <c r="BH2" s="227"/>
      <c r="BI2" s="227"/>
      <c r="BJ2" s="227"/>
      <c r="BK2" s="227"/>
      <c r="BL2" s="227"/>
      <c r="BM2" s="477"/>
      <c r="BN2" s="227"/>
    </row>
    <row r="3" spans="1:66" ht="21" customHeight="1">
      <c r="B3" s="1229" t="s">
        <v>595</v>
      </c>
      <c r="C3" s="1229"/>
      <c r="D3" s="1229"/>
      <c r="E3" s="1229"/>
      <c r="F3" s="1229"/>
      <c r="G3" s="1218">
        <f>'PPAP Plan'!H6</f>
        <v>0</v>
      </c>
      <c r="H3" s="1219"/>
      <c r="I3" s="1219"/>
      <c r="J3" s="1219"/>
      <c r="K3" s="1219"/>
      <c r="L3" s="1219"/>
      <c r="M3" s="1219"/>
      <c r="N3" s="1219"/>
      <c r="O3" s="1064"/>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c r="BA3" s="357"/>
      <c r="BB3" s="357"/>
      <c r="BC3" s="357"/>
      <c r="BD3" s="357"/>
      <c r="BE3" s="357"/>
      <c r="BF3" s="357"/>
      <c r="BG3" s="357"/>
      <c r="BH3" s="357"/>
      <c r="BI3" s="357"/>
      <c r="BJ3" s="357"/>
      <c r="BK3" s="357"/>
      <c r="BL3" s="357"/>
      <c r="BM3" s="358"/>
    </row>
    <row r="4" spans="1:66" ht="18.600000000000001" customHeight="1">
      <c r="B4" s="1024" t="s">
        <v>532</v>
      </c>
      <c r="C4" s="1024"/>
      <c r="D4" s="1024"/>
      <c r="E4" s="1024"/>
      <c r="F4" s="1024"/>
      <c r="G4" s="1024"/>
      <c r="H4" s="1024"/>
      <c r="I4" s="1024"/>
      <c r="J4" s="1024"/>
      <c r="K4" s="1024"/>
      <c r="L4" s="1024"/>
      <c r="M4" s="1024"/>
      <c r="N4" s="1024"/>
      <c r="O4" s="1024"/>
      <c r="P4" s="1024"/>
      <c r="Q4" s="1024"/>
      <c r="R4" s="1024"/>
      <c r="S4" s="1024"/>
      <c r="T4" s="1024"/>
      <c r="U4" s="1024"/>
      <c r="V4" s="1227" t="s">
        <v>533</v>
      </c>
      <c r="W4" s="1028"/>
      <c r="X4" s="1028"/>
      <c r="Y4" s="1028"/>
      <c r="Z4" s="1028"/>
      <c r="AA4" s="1028"/>
      <c r="AB4" s="1028"/>
      <c r="AC4" s="1028"/>
      <c r="AD4" s="1028"/>
      <c r="AE4" s="1028"/>
      <c r="AF4" s="1226"/>
      <c r="AG4" s="1227" t="s">
        <v>534</v>
      </c>
      <c r="AH4" s="1028"/>
      <c r="AI4" s="1028"/>
      <c r="AJ4" s="1028"/>
      <c r="AK4" s="1028"/>
      <c r="AL4" s="1028"/>
      <c r="AM4" s="1028"/>
      <c r="AN4" s="1028"/>
      <c r="AO4" s="1028"/>
      <c r="AP4" s="1028"/>
      <c r="AQ4" s="1226"/>
      <c r="AR4" s="1227" t="s">
        <v>535</v>
      </c>
      <c r="AS4" s="1028"/>
      <c r="AT4" s="1028"/>
      <c r="AU4" s="1028"/>
      <c r="AV4" s="1028"/>
      <c r="AW4" s="1028"/>
      <c r="AX4" s="1028"/>
      <c r="AY4" s="1028"/>
      <c r="AZ4" s="1028"/>
      <c r="BA4" s="1028"/>
      <c r="BB4" s="1226"/>
      <c r="BC4" s="1227" t="s">
        <v>536</v>
      </c>
      <c r="BD4" s="1028"/>
      <c r="BE4" s="1028"/>
      <c r="BF4" s="1028"/>
      <c r="BG4" s="1028"/>
      <c r="BH4" s="1028"/>
      <c r="BI4" s="1028"/>
      <c r="BJ4" s="1028"/>
      <c r="BK4" s="1028"/>
      <c r="BL4" s="1028"/>
      <c r="BM4" s="1226"/>
    </row>
    <row r="5" spans="1:66" ht="18.600000000000001" customHeight="1">
      <c r="B5" s="1259" t="s">
        <v>537</v>
      </c>
      <c r="C5" s="1260"/>
      <c r="D5" s="1260"/>
      <c r="E5" s="1260"/>
      <c r="F5" s="1260"/>
      <c r="G5" s="1260"/>
      <c r="H5" s="1260"/>
      <c r="I5" s="1260"/>
      <c r="J5" s="1260"/>
      <c r="K5" s="1260"/>
      <c r="L5" s="1260"/>
      <c r="M5" s="1260"/>
      <c r="N5" s="1260"/>
      <c r="O5" s="1260"/>
      <c r="P5" s="1260"/>
      <c r="Q5" s="1260"/>
      <c r="R5" s="355"/>
      <c r="S5" s="355"/>
      <c r="T5" s="355"/>
      <c r="U5" s="356"/>
      <c r="V5" s="1235" t="s">
        <v>538</v>
      </c>
      <c r="W5" s="1235"/>
      <c r="X5" s="1235"/>
      <c r="Y5" s="1235"/>
      <c r="Z5" s="1235"/>
      <c r="AA5" s="1235"/>
      <c r="AB5" s="1235"/>
      <c r="AC5" s="1235"/>
      <c r="AD5" s="1235"/>
      <c r="AE5" s="1235"/>
      <c r="AF5" s="1235"/>
      <c r="AG5" s="1235"/>
      <c r="AH5" s="1235"/>
      <c r="AI5" s="1235"/>
      <c r="AJ5" s="1235"/>
      <c r="AK5" s="1235"/>
      <c r="AL5" s="1235"/>
      <c r="AM5" s="1235"/>
      <c r="AN5" s="1235"/>
      <c r="AO5" s="1235"/>
      <c r="AP5" s="1235"/>
      <c r="AQ5" s="1235"/>
      <c r="AR5" s="1235" t="s">
        <v>538</v>
      </c>
      <c r="AS5" s="1235"/>
      <c r="AT5" s="1235"/>
      <c r="AU5" s="1235"/>
      <c r="AV5" s="1235"/>
      <c r="AW5" s="1235"/>
      <c r="AX5" s="1235"/>
      <c r="AY5" s="1235"/>
      <c r="AZ5" s="1235"/>
      <c r="BA5" s="1235"/>
      <c r="BB5" s="1235"/>
      <c r="BC5" s="1235"/>
      <c r="BD5" s="1235"/>
      <c r="BE5" s="1235"/>
      <c r="BF5" s="1235"/>
      <c r="BG5" s="1235"/>
      <c r="BH5" s="1235"/>
      <c r="BI5" s="1235"/>
      <c r="BJ5" s="1235"/>
      <c r="BK5" s="1235"/>
      <c r="BL5" s="1235"/>
      <c r="BM5" s="1235"/>
    </row>
    <row r="6" spans="1:66" ht="18.600000000000001" customHeight="1">
      <c r="B6" s="1262" t="s">
        <v>539</v>
      </c>
      <c r="C6" s="799"/>
      <c r="D6" s="799"/>
      <c r="E6" s="799"/>
      <c r="F6" s="799"/>
      <c r="G6" s="799"/>
      <c r="H6" s="799"/>
      <c r="I6" s="799"/>
      <c r="J6" s="799"/>
      <c r="K6" s="799"/>
      <c r="L6" s="799"/>
      <c r="M6" s="799"/>
      <c r="N6" s="799"/>
      <c r="O6" s="799"/>
      <c r="P6" s="799"/>
      <c r="Q6" s="799"/>
      <c r="R6" s="357"/>
      <c r="S6" s="357"/>
      <c r="T6" s="357"/>
      <c r="U6" s="358"/>
      <c r="V6" s="1235"/>
      <c r="W6" s="1235"/>
      <c r="X6" s="1235"/>
      <c r="Y6" s="1235"/>
      <c r="Z6" s="1235"/>
      <c r="AA6" s="1235"/>
      <c r="AB6" s="1235"/>
      <c r="AC6" s="1235"/>
      <c r="AD6" s="1235"/>
      <c r="AE6" s="1235"/>
      <c r="AF6" s="1235"/>
      <c r="AG6" s="1235"/>
      <c r="AH6" s="1235"/>
      <c r="AI6" s="1235"/>
      <c r="AJ6" s="1235"/>
      <c r="AK6" s="1235"/>
      <c r="AL6" s="1235"/>
      <c r="AM6" s="1235"/>
      <c r="AN6" s="1235"/>
      <c r="AO6" s="1235"/>
      <c r="AP6" s="1235"/>
      <c r="AQ6" s="1235"/>
      <c r="AR6" s="1235"/>
      <c r="AS6" s="1235"/>
      <c r="AT6" s="1235"/>
      <c r="AU6" s="1235"/>
      <c r="AV6" s="1235"/>
      <c r="AW6" s="1235"/>
      <c r="AX6" s="1235"/>
      <c r="AY6" s="1235"/>
      <c r="AZ6" s="1235"/>
      <c r="BA6" s="1235"/>
      <c r="BB6" s="1235"/>
      <c r="BC6" s="1235"/>
      <c r="BD6" s="1235"/>
      <c r="BE6" s="1235"/>
      <c r="BF6" s="1235"/>
      <c r="BG6" s="1235"/>
      <c r="BH6" s="1235"/>
      <c r="BI6" s="1235"/>
      <c r="BJ6" s="1235"/>
      <c r="BK6" s="1235"/>
      <c r="BL6" s="1235"/>
      <c r="BM6" s="1235"/>
    </row>
    <row r="7" spans="1:66" ht="18.600000000000001" customHeight="1">
      <c r="B7" s="1024" t="s">
        <v>540</v>
      </c>
      <c r="C7" s="1024"/>
      <c r="D7" s="1024"/>
      <c r="E7" s="1024"/>
      <c r="F7" s="1024"/>
      <c r="G7" s="1024"/>
      <c r="H7" s="1024"/>
      <c r="I7" s="1024"/>
      <c r="J7" s="1024"/>
      <c r="K7" s="1024"/>
      <c r="L7" s="1024"/>
      <c r="M7" s="1024"/>
      <c r="N7" s="1024"/>
      <c r="O7" s="1024"/>
      <c r="P7" s="1024"/>
      <c r="Q7" s="1024"/>
      <c r="R7" s="1024"/>
      <c r="S7" s="1024"/>
      <c r="T7" s="1024"/>
      <c r="U7" s="1024"/>
      <c r="V7" s="1235"/>
      <c r="W7" s="1235"/>
      <c r="X7" s="1235"/>
      <c r="Y7" s="1235"/>
      <c r="Z7" s="1235"/>
      <c r="AA7" s="1235"/>
      <c r="AB7" s="1235"/>
      <c r="AC7" s="1235"/>
      <c r="AD7" s="1235"/>
      <c r="AE7" s="1235"/>
      <c r="AF7" s="1235"/>
      <c r="AG7" s="1235"/>
      <c r="AH7" s="1235"/>
      <c r="AI7" s="1235"/>
      <c r="AJ7" s="1235"/>
      <c r="AK7" s="1235"/>
      <c r="AL7" s="1235"/>
      <c r="AM7" s="1235"/>
      <c r="AN7" s="1235"/>
      <c r="AO7" s="1235"/>
      <c r="AP7" s="1235"/>
      <c r="AQ7" s="1235"/>
      <c r="AR7" s="1235"/>
      <c r="AS7" s="1235"/>
      <c r="AT7" s="1235"/>
      <c r="AU7" s="1235"/>
      <c r="AV7" s="1235"/>
      <c r="AW7" s="1235"/>
      <c r="AX7" s="1235"/>
      <c r="AY7" s="1235"/>
      <c r="AZ7" s="1235"/>
      <c r="BA7" s="1235"/>
      <c r="BB7" s="1235"/>
      <c r="BC7" s="1235"/>
      <c r="BD7" s="1235"/>
      <c r="BE7" s="1235"/>
      <c r="BF7" s="1235"/>
      <c r="BG7" s="1235"/>
      <c r="BH7" s="1235"/>
      <c r="BI7" s="1235"/>
      <c r="BJ7" s="1235"/>
      <c r="BK7" s="1235"/>
      <c r="BL7" s="1235"/>
      <c r="BM7" s="1235"/>
    </row>
    <row r="8" spans="1:66" ht="18.600000000000001" customHeight="1">
      <c r="B8" s="359" t="s">
        <v>541</v>
      </c>
      <c r="C8" s="355"/>
      <c r="D8" s="355"/>
      <c r="E8" s="355"/>
      <c r="F8" s="355"/>
      <c r="G8" s="355"/>
      <c r="H8" s="355"/>
      <c r="I8" s="355"/>
      <c r="J8" s="355"/>
      <c r="K8" s="1041" t="s">
        <v>542</v>
      </c>
      <c r="L8" s="1041"/>
      <c r="M8" s="1041"/>
      <c r="N8" s="1027"/>
      <c r="O8" s="1027"/>
      <c r="P8" s="1027"/>
      <c r="Q8" s="360" t="s">
        <v>543</v>
      </c>
      <c r="R8" s="1027"/>
      <c r="S8" s="1027"/>
      <c r="T8" s="1027"/>
      <c r="U8" s="361" t="s">
        <v>544</v>
      </c>
      <c r="V8" s="1235"/>
      <c r="W8" s="1235"/>
      <c r="X8" s="1235"/>
      <c r="Y8" s="1235"/>
      <c r="Z8" s="1235"/>
      <c r="AA8" s="1235"/>
      <c r="AB8" s="1235"/>
      <c r="AC8" s="1235"/>
      <c r="AD8" s="1235"/>
      <c r="AE8" s="1235"/>
      <c r="AF8" s="1235"/>
      <c r="AG8" s="1235"/>
      <c r="AH8" s="1235"/>
      <c r="AI8" s="1235"/>
      <c r="AJ8" s="1235"/>
      <c r="AK8" s="1235"/>
      <c r="AL8" s="1235"/>
      <c r="AM8" s="1235"/>
      <c r="AN8" s="1235"/>
      <c r="AO8" s="1235"/>
      <c r="AP8" s="1235"/>
      <c r="AQ8" s="1235"/>
      <c r="AR8" s="1235"/>
      <c r="AS8" s="1235"/>
      <c r="AT8" s="1235"/>
      <c r="AU8" s="1235"/>
      <c r="AV8" s="1235"/>
      <c r="AW8" s="1235"/>
      <c r="AX8" s="1235"/>
      <c r="AY8" s="1235"/>
      <c r="AZ8" s="1235"/>
      <c r="BA8" s="1235"/>
      <c r="BB8" s="1235"/>
      <c r="BC8" s="1235"/>
      <c r="BD8" s="1235"/>
      <c r="BE8" s="1235"/>
      <c r="BF8" s="1235"/>
      <c r="BG8" s="1235"/>
      <c r="BH8" s="1235"/>
      <c r="BI8" s="1235"/>
      <c r="BJ8" s="1235"/>
      <c r="BK8" s="1235"/>
      <c r="BL8" s="1235"/>
      <c r="BM8" s="1235"/>
    </row>
    <row r="9" spans="1:66" ht="18.600000000000001" customHeight="1">
      <c r="B9" s="362"/>
      <c r="C9" s="355"/>
      <c r="D9" s="355"/>
      <c r="E9" s="355"/>
      <c r="F9" s="355"/>
      <c r="G9" s="355"/>
      <c r="H9" s="355"/>
      <c r="I9" s="355"/>
      <c r="J9" s="355"/>
      <c r="K9" s="355"/>
      <c r="L9" s="355"/>
      <c r="M9" s="355"/>
      <c r="N9" s="355"/>
      <c r="O9" s="355"/>
      <c r="P9" s="355"/>
      <c r="Q9" s="355"/>
      <c r="R9" s="355"/>
      <c r="S9" s="355"/>
      <c r="T9" s="355"/>
      <c r="U9" s="356"/>
      <c r="V9" s="1235"/>
      <c r="W9" s="1235"/>
      <c r="X9" s="1235"/>
      <c r="Y9" s="1235"/>
      <c r="Z9" s="1235"/>
      <c r="AA9" s="1235"/>
      <c r="AB9" s="1235"/>
      <c r="AC9" s="1235"/>
      <c r="AD9" s="1235"/>
      <c r="AE9" s="1235"/>
      <c r="AF9" s="1235"/>
      <c r="AG9" s="1235"/>
      <c r="AH9" s="1235"/>
      <c r="AI9" s="1235"/>
      <c r="AJ9" s="1235"/>
      <c r="AK9" s="1235"/>
      <c r="AL9" s="1235"/>
      <c r="AM9" s="1235"/>
      <c r="AN9" s="1235"/>
      <c r="AO9" s="1235"/>
      <c r="AP9" s="1235"/>
      <c r="AQ9" s="1235"/>
      <c r="AR9" s="1235"/>
      <c r="AS9" s="1235"/>
      <c r="AT9" s="1235"/>
      <c r="AU9" s="1235"/>
      <c r="AV9" s="1235"/>
      <c r="AW9" s="1235"/>
      <c r="AX9" s="1235"/>
      <c r="AY9" s="1235"/>
      <c r="AZ9" s="1235"/>
      <c r="BA9" s="1235"/>
      <c r="BB9" s="1235"/>
      <c r="BC9" s="1235"/>
      <c r="BD9" s="1235"/>
      <c r="BE9" s="1235"/>
      <c r="BF9" s="1235"/>
      <c r="BG9" s="1235"/>
      <c r="BH9" s="1235"/>
      <c r="BI9" s="1235"/>
      <c r="BJ9" s="1235"/>
      <c r="BK9" s="1235"/>
      <c r="BL9" s="1235"/>
      <c r="BM9" s="1235"/>
    </row>
    <row r="10" spans="1:66" ht="18.600000000000001" customHeight="1">
      <c r="B10" s="362"/>
      <c r="C10" s="355"/>
      <c r="D10" s="355"/>
      <c r="E10" s="355"/>
      <c r="F10" s="355"/>
      <c r="G10" s="355"/>
      <c r="H10" s="355"/>
      <c r="I10" s="355"/>
      <c r="J10" s="355"/>
      <c r="K10" s="355"/>
      <c r="L10" s="355"/>
      <c r="M10" s="355"/>
      <c r="N10" s="355"/>
      <c r="O10" s="355"/>
      <c r="P10" s="355"/>
      <c r="Q10" s="355"/>
      <c r="R10" s="355"/>
      <c r="S10" s="355"/>
      <c r="T10" s="355"/>
      <c r="U10" s="356"/>
      <c r="V10" s="1235"/>
      <c r="W10" s="1235"/>
      <c r="X10" s="1235"/>
      <c r="Y10" s="1235"/>
      <c r="Z10" s="1235"/>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row>
    <row r="11" spans="1:66" ht="18.600000000000001" customHeight="1">
      <c r="B11" s="362"/>
      <c r="C11" s="355"/>
      <c r="D11" s="355"/>
      <c r="E11" s="355"/>
      <c r="F11" s="355"/>
      <c r="G11" s="355"/>
      <c r="H11" s="355"/>
      <c r="I11" s="355"/>
      <c r="J11" s="355"/>
      <c r="K11" s="355"/>
      <c r="L11" s="355"/>
      <c r="M11" s="355"/>
      <c r="N11" s="355"/>
      <c r="O11" s="355"/>
      <c r="P11" s="355"/>
      <c r="Q11" s="355"/>
      <c r="R11" s="355"/>
      <c r="S11" s="355"/>
      <c r="T11" s="355"/>
      <c r="U11" s="356"/>
      <c r="V11" s="1235"/>
      <c r="W11" s="1235"/>
      <c r="X11" s="1235"/>
      <c r="Y11" s="1235"/>
      <c r="Z11" s="1235"/>
      <c r="AA11" s="1235"/>
      <c r="AB11" s="1235"/>
      <c r="AC11" s="1235"/>
      <c r="AD11" s="1235"/>
      <c r="AE11" s="1235"/>
      <c r="AF11" s="1235"/>
      <c r="AG11" s="1235"/>
      <c r="AH11" s="1235"/>
      <c r="AI11" s="1235"/>
      <c r="AJ11" s="1235"/>
      <c r="AK11" s="1235"/>
      <c r="AL11" s="1235"/>
      <c r="AM11" s="1235"/>
      <c r="AN11" s="1235"/>
      <c r="AO11" s="1235"/>
      <c r="AP11" s="1235"/>
      <c r="AQ11" s="1235"/>
      <c r="AR11" s="1235"/>
      <c r="AS11" s="1235"/>
      <c r="AT11" s="1235"/>
      <c r="AU11" s="1235"/>
      <c r="AV11" s="1235"/>
      <c r="AW11" s="1235"/>
      <c r="AX11" s="1235"/>
      <c r="AY11" s="1235"/>
      <c r="AZ11" s="1235"/>
      <c r="BA11" s="1235"/>
      <c r="BB11" s="1235"/>
      <c r="BC11" s="1235"/>
      <c r="BD11" s="1235"/>
      <c r="BE11" s="1235"/>
      <c r="BF11" s="1235"/>
      <c r="BG11" s="1235"/>
      <c r="BH11" s="1235"/>
      <c r="BI11" s="1235"/>
      <c r="BJ11" s="1235"/>
      <c r="BK11" s="1235"/>
      <c r="BL11" s="1235"/>
      <c r="BM11" s="1235"/>
    </row>
    <row r="12" spans="1:66" ht="18.600000000000001" customHeight="1">
      <c r="B12" s="362"/>
      <c r="C12" s="355"/>
      <c r="D12" s="355"/>
      <c r="E12" s="355"/>
      <c r="F12" s="355"/>
      <c r="G12" s="355"/>
      <c r="H12" s="355"/>
      <c r="I12" s="355"/>
      <c r="J12" s="355"/>
      <c r="K12" s="355"/>
      <c r="L12" s="355"/>
      <c r="M12" s="355"/>
      <c r="N12" s="355"/>
      <c r="O12" s="355"/>
      <c r="P12" s="355"/>
      <c r="Q12" s="355"/>
      <c r="R12" s="355"/>
      <c r="S12" s="355"/>
      <c r="T12" s="355"/>
      <c r="U12" s="356"/>
      <c r="V12" s="1235"/>
      <c r="W12" s="1235"/>
      <c r="X12" s="1235"/>
      <c r="Y12" s="1235"/>
      <c r="Z12" s="1235"/>
      <c r="AA12" s="1235"/>
      <c r="AB12" s="1235"/>
      <c r="AC12" s="1235"/>
      <c r="AD12" s="1235"/>
      <c r="AE12" s="1235"/>
      <c r="AF12" s="1235"/>
      <c r="AG12" s="1235"/>
      <c r="AH12" s="1235"/>
      <c r="AI12" s="1235"/>
      <c r="AJ12" s="1235"/>
      <c r="AK12" s="1235"/>
      <c r="AL12" s="1235"/>
      <c r="AM12" s="1235"/>
      <c r="AN12" s="1235"/>
      <c r="AO12" s="1235"/>
      <c r="AP12" s="1235"/>
      <c r="AQ12" s="1235"/>
      <c r="AR12" s="1235"/>
      <c r="AS12" s="1235"/>
      <c r="AT12" s="1235"/>
      <c r="AU12" s="1235"/>
      <c r="AV12" s="1235"/>
      <c r="AW12" s="1235"/>
      <c r="AX12" s="1235"/>
      <c r="AY12" s="1235"/>
      <c r="AZ12" s="1235"/>
      <c r="BA12" s="1235"/>
      <c r="BB12" s="1235"/>
      <c r="BC12" s="1235"/>
      <c r="BD12" s="1235"/>
      <c r="BE12" s="1235"/>
      <c r="BF12" s="1235"/>
      <c r="BG12" s="1235"/>
      <c r="BH12" s="1235"/>
      <c r="BI12" s="1235"/>
      <c r="BJ12" s="1235"/>
      <c r="BK12" s="1235"/>
      <c r="BL12" s="1235"/>
      <c r="BM12" s="1235"/>
    </row>
    <row r="13" spans="1:66" ht="18.600000000000001" customHeight="1">
      <c r="B13" s="362"/>
      <c r="C13" s="355"/>
      <c r="D13" s="355"/>
      <c r="E13" s="355"/>
      <c r="F13" s="355"/>
      <c r="G13" s="355"/>
      <c r="H13" s="355"/>
      <c r="I13" s="355"/>
      <c r="J13" s="355"/>
      <c r="K13" s="355"/>
      <c r="L13" s="355"/>
      <c r="M13" s="355"/>
      <c r="N13" s="355"/>
      <c r="O13" s="355"/>
      <c r="P13" s="355"/>
      <c r="Q13" s="355"/>
      <c r="R13" s="355"/>
      <c r="S13" s="355"/>
      <c r="T13" s="355"/>
      <c r="U13" s="356"/>
      <c r="V13" s="1235"/>
      <c r="W13" s="1235"/>
      <c r="X13" s="1235"/>
      <c r="Y13" s="1235"/>
      <c r="Z13" s="1235"/>
      <c r="AA13" s="1235"/>
      <c r="AB13" s="1235"/>
      <c r="AC13" s="1235"/>
      <c r="AD13" s="1235"/>
      <c r="AE13" s="1235"/>
      <c r="AF13" s="1235"/>
      <c r="AG13" s="1235"/>
      <c r="AH13" s="1235"/>
      <c r="AI13" s="1235"/>
      <c r="AJ13" s="1235"/>
      <c r="AK13" s="1235"/>
      <c r="AL13" s="1235"/>
      <c r="AM13" s="1235"/>
      <c r="AN13" s="1235"/>
      <c r="AO13" s="1235"/>
      <c r="AP13" s="1235"/>
      <c r="AQ13" s="1235"/>
      <c r="AR13" s="1235"/>
      <c r="AS13" s="1235"/>
      <c r="AT13" s="1235"/>
      <c r="AU13" s="1235"/>
      <c r="AV13" s="1235"/>
      <c r="AW13" s="1235"/>
      <c r="AX13" s="1235"/>
      <c r="AY13" s="1235"/>
      <c r="AZ13" s="1235"/>
      <c r="BA13" s="1235"/>
      <c r="BB13" s="1235"/>
      <c r="BC13" s="1235"/>
      <c r="BD13" s="1235"/>
      <c r="BE13" s="1235"/>
      <c r="BF13" s="1235"/>
      <c r="BG13" s="1235"/>
      <c r="BH13" s="1235"/>
      <c r="BI13" s="1235"/>
      <c r="BJ13" s="1235"/>
      <c r="BK13" s="1235"/>
      <c r="BL13" s="1235"/>
      <c r="BM13" s="1235"/>
    </row>
    <row r="14" spans="1:66" ht="18.600000000000001" customHeight="1">
      <c r="B14" s="1282" t="s">
        <v>692</v>
      </c>
      <c r="C14" s="1283"/>
      <c r="D14" s="1283"/>
      <c r="E14" s="1283"/>
      <c r="F14" s="1283"/>
      <c r="G14" s="355"/>
      <c r="H14" s="541"/>
      <c r="I14" s="553"/>
      <c r="J14" s="554"/>
      <c r="K14" s="1285" t="s">
        <v>686</v>
      </c>
      <c r="L14" s="1286"/>
      <c r="M14" s="1286"/>
      <c r="N14" s="1286"/>
      <c r="O14" s="1286"/>
      <c r="P14" s="551"/>
      <c r="Q14" s="1285" t="s">
        <v>687</v>
      </c>
      <c r="R14" s="1287"/>
      <c r="S14" s="1287"/>
      <c r="T14" s="1287"/>
      <c r="U14" s="1288"/>
      <c r="V14" s="1261"/>
      <c r="W14" s="1261"/>
      <c r="X14" s="1261"/>
      <c r="Y14" s="1261"/>
      <c r="Z14" s="1261"/>
      <c r="AA14" s="1261"/>
      <c r="AB14" s="1261"/>
      <c r="AC14" s="1261"/>
      <c r="AD14" s="1261"/>
      <c r="AE14" s="1261"/>
      <c r="AF14" s="1261"/>
      <c r="AG14" s="1261"/>
      <c r="AH14" s="1261"/>
      <c r="AI14" s="1261"/>
      <c r="AJ14" s="1261"/>
      <c r="AK14" s="1261"/>
      <c r="AL14" s="1261"/>
      <c r="AM14" s="1261"/>
      <c r="AN14" s="1261"/>
      <c r="AO14" s="1261"/>
      <c r="AP14" s="1261"/>
      <c r="AQ14" s="1261"/>
      <c r="AR14" s="1261"/>
      <c r="AS14" s="1261"/>
      <c r="AT14" s="1261"/>
      <c r="AU14" s="1261"/>
      <c r="AV14" s="1261"/>
      <c r="AW14" s="1261"/>
      <c r="AX14" s="1261"/>
      <c r="AY14" s="1261"/>
      <c r="AZ14" s="1261"/>
      <c r="BA14" s="1261"/>
      <c r="BB14" s="1261"/>
      <c r="BC14" s="1261"/>
      <c r="BD14" s="1261"/>
      <c r="BE14" s="1261"/>
      <c r="BF14" s="1261"/>
      <c r="BG14" s="1261"/>
      <c r="BH14" s="1261"/>
      <c r="BI14" s="1261"/>
      <c r="BJ14" s="1261"/>
      <c r="BK14" s="1261"/>
      <c r="BL14" s="1261"/>
      <c r="BM14" s="1261"/>
    </row>
    <row r="15" spans="1:66" ht="18.600000000000001" customHeight="1">
      <c r="B15" s="1263" t="s">
        <v>545</v>
      </c>
      <c r="C15" s="1264"/>
      <c r="D15" s="1264"/>
      <c r="E15" s="1264"/>
      <c r="F15" s="1264"/>
      <c r="G15" s="1264"/>
      <c r="H15" s="1264"/>
      <c r="I15" s="1265"/>
      <c r="J15" s="1266"/>
      <c r="K15" s="1266"/>
      <c r="L15" s="1266"/>
      <c r="M15" s="363" t="s">
        <v>543</v>
      </c>
      <c r="N15" s="1266"/>
      <c r="O15" s="1266"/>
      <c r="P15" s="1266"/>
      <c r="Q15" s="363" t="s">
        <v>544</v>
      </c>
      <c r="R15" s="1266"/>
      <c r="S15" s="1266"/>
      <c r="T15" s="1266"/>
      <c r="U15" s="364" t="s">
        <v>546</v>
      </c>
      <c r="V15" s="1235"/>
      <c r="W15" s="1235"/>
      <c r="X15" s="1235"/>
      <c r="Y15" s="1235"/>
      <c r="Z15" s="1235"/>
      <c r="AA15" s="1235"/>
      <c r="AB15" s="1235"/>
      <c r="AC15" s="1235"/>
      <c r="AD15" s="1235"/>
      <c r="AE15" s="1235"/>
      <c r="AF15" s="1235"/>
      <c r="AG15" s="1235"/>
      <c r="AH15" s="1235"/>
      <c r="AI15" s="1235"/>
      <c r="AJ15" s="1235"/>
      <c r="AK15" s="1235"/>
      <c r="AL15" s="1235"/>
      <c r="AM15" s="1235"/>
      <c r="AN15" s="1235"/>
      <c r="AO15" s="1235"/>
      <c r="AP15" s="1235"/>
      <c r="AQ15" s="1235"/>
      <c r="AR15" s="1235"/>
      <c r="AS15" s="1235"/>
      <c r="AT15" s="1235"/>
      <c r="AU15" s="1235"/>
      <c r="AV15" s="1235"/>
      <c r="AW15" s="1235"/>
      <c r="AX15" s="1235"/>
      <c r="AY15" s="1235"/>
      <c r="AZ15" s="1235"/>
      <c r="BA15" s="1235"/>
      <c r="BB15" s="1235"/>
      <c r="BC15" s="1235"/>
      <c r="BD15" s="1235"/>
      <c r="BE15" s="1235"/>
      <c r="BF15" s="1235"/>
      <c r="BG15" s="1235"/>
      <c r="BH15" s="1235"/>
      <c r="BI15" s="1235"/>
      <c r="BJ15" s="1235"/>
      <c r="BK15" s="1235"/>
      <c r="BL15" s="1235"/>
      <c r="BM15" s="1235"/>
    </row>
    <row r="16" spans="1:66" ht="18.600000000000001" customHeight="1">
      <c r="B16" s="1263" t="s">
        <v>547</v>
      </c>
      <c r="C16" s="1264"/>
      <c r="D16" s="1264"/>
      <c r="E16" s="1264"/>
      <c r="F16" s="1264"/>
      <c r="G16" s="1264"/>
      <c r="H16" s="1264"/>
      <c r="I16" s="1265"/>
      <c r="J16" s="1266"/>
      <c r="K16" s="1266"/>
      <c r="L16" s="1266"/>
      <c r="M16" s="363" t="s">
        <v>543</v>
      </c>
      <c r="N16" s="1266"/>
      <c r="O16" s="1266"/>
      <c r="P16" s="1266"/>
      <c r="Q16" s="363" t="s">
        <v>544</v>
      </c>
      <c r="R16" s="1266"/>
      <c r="S16" s="1266"/>
      <c r="T16" s="1266"/>
      <c r="U16" s="364" t="s">
        <v>546</v>
      </c>
      <c r="V16" s="1235"/>
      <c r="W16" s="1235"/>
      <c r="X16" s="1235"/>
      <c r="Y16" s="1235"/>
      <c r="Z16" s="1235"/>
      <c r="AA16" s="1235"/>
      <c r="AB16" s="1235"/>
      <c r="AC16" s="1235"/>
      <c r="AD16" s="1235"/>
      <c r="AE16" s="1235"/>
      <c r="AF16" s="1235"/>
      <c r="AG16" s="1235"/>
      <c r="AH16" s="1235"/>
      <c r="AI16" s="1235"/>
      <c r="AJ16" s="1235"/>
      <c r="AK16" s="1235"/>
      <c r="AL16" s="1235"/>
      <c r="AM16" s="1235"/>
      <c r="AN16" s="1235"/>
      <c r="AO16" s="1235"/>
      <c r="AP16" s="1235"/>
      <c r="AQ16" s="1235"/>
      <c r="AR16" s="1235"/>
      <c r="AS16" s="1235"/>
      <c r="AT16" s="1235"/>
      <c r="AU16" s="1235"/>
      <c r="AV16" s="1235"/>
      <c r="AW16" s="1235"/>
      <c r="AX16" s="1235"/>
      <c r="AY16" s="1235"/>
      <c r="AZ16" s="1235"/>
      <c r="BA16" s="1235"/>
      <c r="BB16" s="1235"/>
      <c r="BC16" s="1235"/>
      <c r="BD16" s="1235"/>
      <c r="BE16" s="1235"/>
      <c r="BF16" s="1235"/>
      <c r="BG16" s="1235"/>
      <c r="BH16" s="1235"/>
      <c r="BI16" s="1235"/>
      <c r="BJ16" s="1235"/>
      <c r="BK16" s="1235"/>
      <c r="BL16" s="1235"/>
      <c r="BM16" s="1235"/>
    </row>
    <row r="17" spans="2:65" ht="18.600000000000001" customHeight="1">
      <c r="B17" s="1263" t="s">
        <v>548</v>
      </c>
      <c r="C17" s="1264"/>
      <c r="D17" s="1264"/>
      <c r="E17" s="1264"/>
      <c r="F17" s="1264"/>
      <c r="G17" s="1264"/>
      <c r="H17" s="1264"/>
      <c r="I17" s="1265"/>
      <c r="J17" s="1266"/>
      <c r="K17" s="1266"/>
      <c r="L17" s="1266"/>
      <c r="M17" s="363" t="s">
        <v>549</v>
      </c>
      <c r="N17" s="363"/>
      <c r="O17" s="363"/>
      <c r="P17" s="363"/>
      <c r="Q17" s="363"/>
      <c r="R17" s="363"/>
      <c r="S17" s="363"/>
      <c r="T17" s="363"/>
      <c r="U17" s="364"/>
      <c r="V17" s="1235"/>
      <c r="W17" s="1235"/>
      <c r="X17" s="1235"/>
      <c r="Y17" s="1235"/>
      <c r="Z17" s="1235"/>
      <c r="AA17" s="1235"/>
      <c r="AB17" s="1235"/>
      <c r="AC17" s="1235"/>
      <c r="AD17" s="1235"/>
      <c r="AE17" s="1235"/>
      <c r="AF17" s="1235"/>
      <c r="AG17" s="1235"/>
      <c r="AH17" s="1235"/>
      <c r="AI17" s="1235"/>
      <c r="AJ17" s="1235"/>
      <c r="AK17" s="1235"/>
      <c r="AL17" s="1235"/>
      <c r="AM17" s="1235"/>
      <c r="AN17" s="1235"/>
      <c r="AO17" s="1235"/>
      <c r="AP17" s="1235"/>
      <c r="AQ17" s="1235"/>
      <c r="AR17" s="1235"/>
      <c r="AS17" s="1235"/>
      <c r="AT17" s="1235"/>
      <c r="AU17" s="1235"/>
      <c r="AV17" s="1235"/>
      <c r="AW17" s="1235"/>
      <c r="AX17" s="1235"/>
      <c r="AY17" s="1235"/>
      <c r="AZ17" s="1235"/>
      <c r="BA17" s="1235"/>
      <c r="BB17" s="1235"/>
      <c r="BC17" s="1235"/>
      <c r="BD17" s="1235"/>
      <c r="BE17" s="1235"/>
      <c r="BF17" s="1235"/>
      <c r="BG17" s="1235"/>
      <c r="BH17" s="1235"/>
      <c r="BI17" s="1235"/>
      <c r="BJ17" s="1235"/>
      <c r="BK17" s="1235"/>
      <c r="BL17" s="1235"/>
      <c r="BM17" s="1235"/>
    </row>
    <row r="18" spans="2:65" ht="18.600000000000001" customHeight="1">
      <c r="B18" s="1271" t="s">
        <v>550</v>
      </c>
      <c r="C18" s="1272"/>
      <c r="D18" s="1272"/>
      <c r="E18" s="1272"/>
      <c r="F18" s="1272"/>
      <c r="G18" s="1272"/>
      <c r="H18" s="1272"/>
      <c r="I18" s="1273"/>
      <c r="J18" s="1274"/>
      <c r="K18" s="1274"/>
      <c r="L18" s="1274"/>
      <c r="M18" s="365" t="s">
        <v>551</v>
      </c>
      <c r="N18" s="365"/>
      <c r="O18" s="365"/>
      <c r="P18" s="365"/>
      <c r="Q18" s="365"/>
      <c r="R18" s="365"/>
      <c r="S18" s="365"/>
      <c r="T18" s="365"/>
      <c r="U18" s="366"/>
      <c r="V18" s="1235"/>
      <c r="W18" s="1235"/>
      <c r="X18" s="1235"/>
      <c r="Y18" s="1235"/>
      <c r="Z18" s="1235"/>
      <c r="AA18" s="1235"/>
      <c r="AB18" s="1235"/>
      <c r="AC18" s="1235"/>
      <c r="AD18" s="1235"/>
      <c r="AE18" s="1235"/>
      <c r="AF18" s="1235"/>
      <c r="AG18" s="1235"/>
      <c r="AH18" s="1235"/>
      <c r="AI18" s="1235"/>
      <c r="AJ18" s="1235"/>
      <c r="AK18" s="1235"/>
      <c r="AL18" s="1235"/>
      <c r="AM18" s="1235"/>
      <c r="AN18" s="1235"/>
      <c r="AO18" s="1235"/>
      <c r="AP18" s="1235"/>
      <c r="AQ18" s="1235"/>
      <c r="AR18" s="1235"/>
      <c r="AS18" s="1235"/>
      <c r="AT18" s="1235"/>
      <c r="AU18" s="1235"/>
      <c r="AV18" s="1235"/>
      <c r="AW18" s="1235"/>
      <c r="AX18" s="1235"/>
      <c r="AY18" s="1235"/>
      <c r="AZ18" s="1235"/>
      <c r="BA18" s="1235"/>
      <c r="BB18" s="1235"/>
      <c r="BC18" s="1235"/>
      <c r="BD18" s="1235"/>
      <c r="BE18" s="1235"/>
      <c r="BF18" s="1235"/>
      <c r="BG18" s="1235"/>
      <c r="BH18" s="1235"/>
      <c r="BI18" s="1235"/>
      <c r="BJ18" s="1235"/>
      <c r="BK18" s="1235"/>
      <c r="BL18" s="1235"/>
      <c r="BM18" s="1235"/>
    </row>
    <row r="19" spans="2:65" ht="18.600000000000001" customHeight="1">
      <c r="B19" s="1271" t="s">
        <v>552</v>
      </c>
      <c r="C19" s="1272"/>
      <c r="D19" s="1272"/>
      <c r="E19" s="1272"/>
      <c r="F19" s="1272"/>
      <c r="G19" s="1272"/>
      <c r="H19" s="1272"/>
      <c r="I19" s="1273"/>
      <c r="J19" s="1274"/>
      <c r="K19" s="1274"/>
      <c r="L19" s="1274"/>
      <c r="M19" s="365"/>
      <c r="N19" s="552"/>
      <c r="O19" s="1284" t="s">
        <v>553</v>
      </c>
      <c r="P19" s="1284"/>
      <c r="Q19" s="552"/>
      <c r="R19" s="1284" t="s">
        <v>688</v>
      </c>
      <c r="S19" s="1284"/>
      <c r="T19" s="365"/>
      <c r="U19" s="366"/>
      <c r="V19" s="1235"/>
      <c r="W19" s="1235"/>
      <c r="X19" s="1235"/>
      <c r="Y19" s="1235"/>
      <c r="Z19" s="1235"/>
      <c r="AA19" s="1235"/>
      <c r="AB19" s="1235"/>
      <c r="AC19" s="1235"/>
      <c r="AD19" s="1235"/>
      <c r="AE19" s="1235"/>
      <c r="AF19" s="1235"/>
      <c r="AG19" s="1235"/>
      <c r="AH19" s="1235"/>
      <c r="AI19" s="1235"/>
      <c r="AJ19" s="1235"/>
      <c r="AK19" s="1235"/>
      <c r="AL19" s="1235"/>
      <c r="AM19" s="1235"/>
      <c r="AN19" s="1235"/>
      <c r="AO19" s="1235"/>
      <c r="AP19" s="1235"/>
      <c r="AQ19" s="1235"/>
      <c r="AR19" s="1235"/>
      <c r="AS19" s="1235"/>
      <c r="AT19" s="1235"/>
      <c r="AU19" s="1235"/>
      <c r="AV19" s="1235"/>
      <c r="AW19" s="1235"/>
      <c r="AX19" s="1235"/>
      <c r="AY19" s="1235"/>
      <c r="AZ19" s="1235"/>
      <c r="BA19" s="1235"/>
      <c r="BB19" s="1235"/>
      <c r="BC19" s="1235"/>
      <c r="BD19" s="1235"/>
      <c r="BE19" s="1235"/>
      <c r="BF19" s="1235"/>
      <c r="BG19" s="1235"/>
      <c r="BH19" s="1235"/>
      <c r="BI19" s="1235"/>
      <c r="BJ19" s="1235"/>
      <c r="BK19" s="1235"/>
      <c r="BL19" s="1235"/>
      <c r="BM19" s="1235"/>
    </row>
    <row r="20" spans="2:65" ht="18.600000000000001" customHeight="1">
      <c r="B20" s="1267" t="s">
        <v>554</v>
      </c>
      <c r="C20" s="1268"/>
      <c r="D20" s="1268"/>
      <c r="E20" s="1268"/>
      <c r="F20" s="1268"/>
      <c r="G20" s="1268"/>
      <c r="H20" s="1268"/>
      <c r="I20" s="1268"/>
      <c r="J20" s="1268"/>
      <c r="K20" s="1268"/>
      <c r="L20" s="1268"/>
      <c r="M20" s="1268"/>
      <c r="N20" s="1268"/>
      <c r="O20" s="1268"/>
      <c r="P20" s="1268"/>
      <c r="Q20" s="1268"/>
      <c r="R20" s="1268"/>
      <c r="S20" s="1268"/>
      <c r="T20" s="1268"/>
      <c r="U20" s="1269"/>
      <c r="V20" s="1235"/>
      <c r="W20" s="1235"/>
      <c r="X20" s="1235"/>
      <c r="Y20" s="1235"/>
      <c r="Z20" s="1235"/>
      <c r="AA20" s="1235"/>
      <c r="AB20" s="1235"/>
      <c r="AC20" s="1235"/>
      <c r="AD20" s="1235"/>
      <c r="AE20" s="1235"/>
      <c r="AF20" s="1235"/>
      <c r="AG20" s="1235"/>
      <c r="AH20" s="1235"/>
      <c r="AI20" s="1235"/>
      <c r="AJ20" s="1235"/>
      <c r="AK20" s="1235"/>
      <c r="AL20" s="1235"/>
      <c r="AM20" s="1235"/>
      <c r="AN20" s="1235"/>
      <c r="AO20" s="1235"/>
      <c r="AP20" s="1235"/>
      <c r="AQ20" s="1235"/>
      <c r="AR20" s="1235"/>
      <c r="AS20" s="1235"/>
      <c r="AT20" s="1235"/>
      <c r="AU20" s="1235"/>
      <c r="AV20" s="1235"/>
      <c r="AW20" s="1235"/>
      <c r="AX20" s="1235"/>
      <c r="AY20" s="1235"/>
      <c r="AZ20" s="1235"/>
      <c r="BA20" s="1235"/>
      <c r="BB20" s="1235"/>
      <c r="BC20" s="1235"/>
      <c r="BD20" s="1235"/>
      <c r="BE20" s="1235"/>
      <c r="BF20" s="1235"/>
      <c r="BG20" s="1235"/>
      <c r="BH20" s="1235"/>
      <c r="BI20" s="1235"/>
      <c r="BJ20" s="1235"/>
      <c r="BK20" s="1235"/>
      <c r="BL20" s="1235"/>
      <c r="BM20" s="1235"/>
    </row>
    <row r="21" spans="2:65" ht="18.600000000000001" customHeight="1">
      <c r="B21" s="1270" t="s">
        <v>555</v>
      </c>
      <c r="C21" s="1270"/>
      <c r="D21" s="1270"/>
      <c r="E21" s="1270"/>
      <c r="F21" s="1270"/>
      <c r="G21" s="1270"/>
      <c r="H21" s="1270"/>
      <c r="I21" s="1270"/>
      <c r="J21" s="1270"/>
      <c r="K21" s="1270"/>
      <c r="L21" s="1270"/>
      <c r="M21" s="1270"/>
      <c r="N21" s="1270"/>
      <c r="O21" s="1270"/>
      <c r="P21" s="1270"/>
      <c r="Q21" s="1270"/>
      <c r="R21" s="1270"/>
      <c r="S21" s="1270"/>
      <c r="T21" s="1270"/>
      <c r="U21" s="1270"/>
      <c r="V21" s="1024" t="s">
        <v>556</v>
      </c>
      <c r="W21" s="1024"/>
      <c r="X21" s="1024"/>
      <c r="Y21" s="1024"/>
      <c r="Z21" s="1024"/>
      <c r="AA21" s="1024"/>
      <c r="AB21" s="1024"/>
      <c r="AC21" s="1024"/>
      <c r="AD21" s="1024"/>
      <c r="AE21" s="1024"/>
      <c r="AF21" s="1024"/>
      <c r="AG21" s="1024"/>
      <c r="AH21" s="1024"/>
      <c r="AI21" s="1024"/>
      <c r="AJ21" s="1024"/>
      <c r="AK21" s="1024"/>
      <c r="AL21" s="1024"/>
      <c r="AM21" s="1024"/>
      <c r="AN21" s="1024"/>
      <c r="AO21" s="1024"/>
      <c r="AP21" s="1024"/>
      <c r="AQ21" s="1024"/>
      <c r="AR21" s="1033" t="s">
        <v>557</v>
      </c>
      <c r="AS21" s="1033"/>
      <c r="AT21" s="1033"/>
      <c r="AU21" s="1033"/>
      <c r="AV21" s="1033"/>
      <c r="AW21" s="1033"/>
      <c r="AX21" s="1033"/>
      <c r="AY21" s="1033"/>
      <c r="AZ21" s="1033"/>
      <c r="BA21" s="1033"/>
      <c r="BB21" s="1033"/>
      <c r="BC21" s="1033"/>
      <c r="BD21" s="1033"/>
      <c r="BE21" s="1033"/>
      <c r="BF21" s="1033"/>
      <c r="BG21" s="1033"/>
      <c r="BH21" s="1033"/>
      <c r="BI21" s="1033"/>
      <c r="BJ21" s="1033"/>
      <c r="BK21" s="1033"/>
      <c r="BL21" s="1033"/>
      <c r="BM21" s="1033"/>
    </row>
    <row r="22" spans="2:65" ht="18.600000000000001" customHeight="1">
      <c r="B22" s="1275" t="s">
        <v>558</v>
      </c>
      <c r="C22" s="1275"/>
      <c r="D22" s="1275"/>
      <c r="E22" s="1275"/>
      <c r="F22" s="1275"/>
      <c r="G22" s="1275"/>
      <c r="H22" s="1275"/>
      <c r="I22" s="1275"/>
      <c r="J22" s="1275"/>
      <c r="K22" s="1275"/>
      <c r="L22" s="1275"/>
      <c r="M22" s="1275"/>
      <c r="N22" s="1275"/>
      <c r="O22" s="1275"/>
      <c r="P22" s="1275"/>
      <c r="Q22" s="1275"/>
      <c r="R22" s="1275"/>
      <c r="S22" s="1275"/>
      <c r="T22" s="1275"/>
      <c r="U22" s="1275"/>
      <c r="V22" s="1235" t="s">
        <v>559</v>
      </c>
      <c r="W22" s="1235"/>
      <c r="X22" s="1235"/>
      <c r="Y22" s="1235"/>
      <c r="Z22" s="1235"/>
      <c r="AA22" s="1235"/>
      <c r="AB22" s="1235"/>
      <c r="AC22" s="1235"/>
      <c r="AD22" s="1235"/>
      <c r="AE22" s="1235"/>
      <c r="AF22" s="1235"/>
      <c r="AG22" s="1235"/>
      <c r="AH22" s="1235"/>
      <c r="AI22" s="1235"/>
      <c r="AJ22" s="1235"/>
      <c r="AK22" s="1235"/>
      <c r="AL22" s="1235"/>
      <c r="AM22" s="1235"/>
      <c r="AN22" s="1235"/>
      <c r="AO22" s="1235"/>
      <c r="AP22" s="1235"/>
      <c r="AQ22" s="1235"/>
      <c r="AR22" s="1235" t="s">
        <v>560</v>
      </c>
      <c r="AS22" s="1235"/>
      <c r="AT22" s="1235"/>
      <c r="AU22" s="1235"/>
      <c r="AV22" s="1235"/>
      <c r="AW22" s="1235"/>
      <c r="AX22" s="1235"/>
      <c r="AY22" s="1235"/>
      <c r="AZ22" s="1235"/>
      <c r="BA22" s="1235"/>
      <c r="BB22" s="1235"/>
      <c r="BC22" s="1235"/>
      <c r="BD22" s="1235"/>
      <c r="BE22" s="1235"/>
      <c r="BF22" s="1235"/>
      <c r="BG22" s="1235"/>
      <c r="BH22" s="1235"/>
      <c r="BI22" s="1235"/>
      <c r="BJ22" s="1235"/>
      <c r="BK22" s="1235"/>
      <c r="BL22" s="1235"/>
      <c r="BM22" s="1235"/>
    </row>
    <row r="23" spans="2:65" ht="18.600000000000001" customHeight="1">
      <c r="B23" s="1275"/>
      <c r="C23" s="1275"/>
      <c r="D23" s="1275"/>
      <c r="E23" s="1275"/>
      <c r="F23" s="1275"/>
      <c r="G23" s="1275"/>
      <c r="H23" s="1275"/>
      <c r="I23" s="1275"/>
      <c r="J23" s="1275"/>
      <c r="K23" s="1275"/>
      <c r="L23" s="1275"/>
      <c r="M23" s="1275"/>
      <c r="N23" s="1275"/>
      <c r="O23" s="1275"/>
      <c r="P23" s="1275"/>
      <c r="Q23" s="1275"/>
      <c r="R23" s="1275"/>
      <c r="S23" s="1275"/>
      <c r="T23" s="1275"/>
      <c r="U23" s="1275"/>
      <c r="V23" s="1235"/>
      <c r="W23" s="1235"/>
      <c r="X23" s="1235"/>
      <c r="Y23" s="1235"/>
      <c r="Z23" s="1235"/>
      <c r="AA23" s="1235"/>
      <c r="AB23" s="1235"/>
      <c r="AC23" s="1235"/>
      <c r="AD23" s="1235"/>
      <c r="AE23" s="1235"/>
      <c r="AF23" s="1235"/>
      <c r="AG23" s="1235"/>
      <c r="AH23" s="1235"/>
      <c r="AI23" s="1235"/>
      <c r="AJ23" s="1235"/>
      <c r="AK23" s="1235"/>
      <c r="AL23" s="1235"/>
      <c r="AM23" s="1235"/>
      <c r="AN23" s="1235"/>
      <c r="AO23" s="1235"/>
      <c r="AP23" s="1235"/>
      <c r="AQ23" s="1235"/>
      <c r="AR23" s="1235"/>
      <c r="AS23" s="1235"/>
      <c r="AT23" s="1235"/>
      <c r="AU23" s="1235"/>
      <c r="AV23" s="1235"/>
      <c r="AW23" s="1235"/>
      <c r="AX23" s="1235"/>
      <c r="AY23" s="1235"/>
      <c r="AZ23" s="1235"/>
      <c r="BA23" s="1235"/>
      <c r="BB23" s="1235"/>
      <c r="BC23" s="1235"/>
      <c r="BD23" s="1235"/>
      <c r="BE23" s="1235"/>
      <c r="BF23" s="1235"/>
      <c r="BG23" s="1235"/>
      <c r="BH23" s="1235"/>
      <c r="BI23" s="1235"/>
      <c r="BJ23" s="1235"/>
      <c r="BK23" s="1235"/>
      <c r="BL23" s="1235"/>
      <c r="BM23" s="1235"/>
    </row>
    <row r="24" spans="2:65" ht="18.600000000000001" customHeight="1">
      <c r="B24" s="1276" t="s">
        <v>561</v>
      </c>
      <c r="C24" s="1277"/>
      <c r="D24" s="1277"/>
      <c r="E24" s="1277"/>
      <c r="F24" s="1277"/>
      <c r="G24" s="1277"/>
      <c r="H24" s="1277"/>
      <c r="I24" s="1277"/>
      <c r="J24" s="1277"/>
      <c r="K24" s="1277"/>
      <c r="L24" s="1277"/>
      <c r="M24" s="1277"/>
      <c r="N24" s="1277"/>
      <c r="O24" s="1277"/>
      <c r="P24" s="1277"/>
      <c r="Q24" s="1277"/>
      <c r="R24" s="1277"/>
      <c r="S24" s="1277"/>
      <c r="T24" s="1277"/>
      <c r="U24" s="1278"/>
      <c r="V24" s="1235"/>
      <c r="W24" s="1235"/>
      <c r="X24" s="1235"/>
      <c r="Y24" s="1235"/>
      <c r="Z24" s="1235"/>
      <c r="AA24" s="1235"/>
      <c r="AB24" s="1235"/>
      <c r="AC24" s="1235"/>
      <c r="AD24" s="1235"/>
      <c r="AE24" s="1235"/>
      <c r="AF24" s="1235"/>
      <c r="AG24" s="1235"/>
      <c r="AH24" s="1235"/>
      <c r="AI24" s="1235"/>
      <c r="AJ24" s="1235"/>
      <c r="AK24" s="1235"/>
      <c r="AL24" s="1235"/>
      <c r="AM24" s="1235"/>
      <c r="AN24" s="1235"/>
      <c r="AO24" s="1235"/>
      <c r="AP24" s="1235"/>
      <c r="AQ24" s="1235"/>
      <c r="AR24" s="1235"/>
      <c r="AS24" s="1235"/>
      <c r="AT24" s="1235"/>
      <c r="AU24" s="1235"/>
      <c r="AV24" s="1235"/>
      <c r="AW24" s="1235"/>
      <c r="AX24" s="1235"/>
      <c r="AY24" s="1235"/>
      <c r="AZ24" s="1235"/>
      <c r="BA24" s="1235"/>
      <c r="BB24" s="1235"/>
      <c r="BC24" s="1235"/>
      <c r="BD24" s="1235"/>
      <c r="BE24" s="1235"/>
      <c r="BF24" s="1235"/>
      <c r="BG24" s="1235"/>
      <c r="BH24" s="1235"/>
      <c r="BI24" s="1235"/>
      <c r="BJ24" s="1235"/>
      <c r="BK24" s="1235"/>
      <c r="BL24" s="1235"/>
      <c r="BM24" s="1235"/>
    </row>
    <row r="25" spans="2:65" ht="18.600000000000001" customHeight="1">
      <c r="B25" s="1276"/>
      <c r="C25" s="1277"/>
      <c r="D25" s="1277"/>
      <c r="E25" s="1277"/>
      <c r="F25" s="1277"/>
      <c r="G25" s="1277"/>
      <c r="H25" s="1277"/>
      <c r="I25" s="1277"/>
      <c r="J25" s="1277"/>
      <c r="K25" s="1277"/>
      <c r="L25" s="1277"/>
      <c r="M25" s="1277"/>
      <c r="N25" s="1277"/>
      <c r="O25" s="1277"/>
      <c r="P25" s="1277"/>
      <c r="Q25" s="1277"/>
      <c r="R25" s="1277"/>
      <c r="S25" s="1277"/>
      <c r="T25" s="1277"/>
      <c r="U25" s="1278"/>
      <c r="V25" s="1235"/>
      <c r="W25" s="1235"/>
      <c r="X25" s="1235"/>
      <c r="Y25" s="1235"/>
      <c r="Z25" s="1235"/>
      <c r="AA25" s="1235"/>
      <c r="AB25" s="1235"/>
      <c r="AC25" s="1235"/>
      <c r="AD25" s="1235"/>
      <c r="AE25" s="1235"/>
      <c r="AF25" s="1235"/>
      <c r="AG25" s="1235"/>
      <c r="AH25" s="1235"/>
      <c r="AI25" s="1235"/>
      <c r="AJ25" s="1235"/>
      <c r="AK25" s="1235"/>
      <c r="AL25" s="1235"/>
      <c r="AM25" s="1235"/>
      <c r="AN25" s="1235"/>
      <c r="AO25" s="1235"/>
      <c r="AP25" s="1235"/>
      <c r="AQ25" s="1235"/>
      <c r="AR25" s="1235"/>
      <c r="AS25" s="1235"/>
      <c r="AT25" s="1235"/>
      <c r="AU25" s="1235"/>
      <c r="AV25" s="1235"/>
      <c r="AW25" s="1235"/>
      <c r="AX25" s="1235"/>
      <c r="AY25" s="1235"/>
      <c r="AZ25" s="1235"/>
      <c r="BA25" s="1235"/>
      <c r="BB25" s="1235"/>
      <c r="BC25" s="1235"/>
      <c r="BD25" s="1235"/>
      <c r="BE25" s="1235"/>
      <c r="BF25" s="1235"/>
      <c r="BG25" s="1235"/>
      <c r="BH25" s="1235"/>
      <c r="BI25" s="1235"/>
      <c r="BJ25" s="1235"/>
      <c r="BK25" s="1235"/>
      <c r="BL25" s="1235"/>
      <c r="BM25" s="1235"/>
    </row>
    <row r="26" spans="2:65" ht="18.600000000000001" customHeight="1">
      <c r="B26" s="1276"/>
      <c r="C26" s="1277"/>
      <c r="D26" s="1277"/>
      <c r="E26" s="1277"/>
      <c r="F26" s="1277"/>
      <c r="G26" s="1277"/>
      <c r="H26" s="1277"/>
      <c r="I26" s="1277"/>
      <c r="J26" s="1277"/>
      <c r="K26" s="1277"/>
      <c r="L26" s="1277"/>
      <c r="M26" s="1277"/>
      <c r="N26" s="1277"/>
      <c r="O26" s="1277"/>
      <c r="P26" s="1277"/>
      <c r="Q26" s="1277"/>
      <c r="R26" s="1277"/>
      <c r="S26" s="1277"/>
      <c r="T26" s="1277"/>
      <c r="U26" s="1278"/>
      <c r="V26" s="1235"/>
      <c r="W26" s="1235"/>
      <c r="X26" s="1235"/>
      <c r="Y26" s="1235"/>
      <c r="Z26" s="1235"/>
      <c r="AA26" s="1235"/>
      <c r="AB26" s="1235"/>
      <c r="AC26" s="1235"/>
      <c r="AD26" s="1235"/>
      <c r="AE26" s="1235"/>
      <c r="AF26" s="1235"/>
      <c r="AG26" s="1235"/>
      <c r="AH26" s="1235"/>
      <c r="AI26" s="1235"/>
      <c r="AJ26" s="1235"/>
      <c r="AK26" s="1235"/>
      <c r="AL26" s="1235"/>
      <c r="AM26" s="1235"/>
      <c r="AN26" s="1235"/>
      <c r="AO26" s="1235"/>
      <c r="AP26" s="1235"/>
      <c r="AQ26" s="1235"/>
      <c r="AR26" s="1235"/>
      <c r="AS26" s="1235"/>
      <c r="AT26" s="1235"/>
      <c r="AU26" s="1235"/>
      <c r="AV26" s="1235"/>
      <c r="AW26" s="1235"/>
      <c r="AX26" s="1235"/>
      <c r="AY26" s="1235"/>
      <c r="AZ26" s="1235"/>
      <c r="BA26" s="1235"/>
      <c r="BB26" s="1235"/>
      <c r="BC26" s="1235"/>
      <c r="BD26" s="1235"/>
      <c r="BE26" s="1235"/>
      <c r="BF26" s="1235"/>
      <c r="BG26" s="1235"/>
      <c r="BH26" s="1235"/>
      <c r="BI26" s="1235"/>
      <c r="BJ26" s="1235"/>
      <c r="BK26" s="1235"/>
      <c r="BL26" s="1235"/>
      <c r="BM26" s="1235"/>
    </row>
    <row r="27" spans="2:65" ht="18.600000000000001" customHeight="1">
      <c r="B27" s="1276"/>
      <c r="C27" s="1277"/>
      <c r="D27" s="1277"/>
      <c r="E27" s="1277"/>
      <c r="F27" s="1277"/>
      <c r="G27" s="1277"/>
      <c r="H27" s="1277"/>
      <c r="I27" s="1277"/>
      <c r="J27" s="1277"/>
      <c r="K27" s="1277"/>
      <c r="L27" s="1277"/>
      <c r="M27" s="1277"/>
      <c r="N27" s="1277"/>
      <c r="O27" s="1277"/>
      <c r="P27" s="1277"/>
      <c r="Q27" s="1277"/>
      <c r="R27" s="1277"/>
      <c r="S27" s="1277"/>
      <c r="T27" s="1277"/>
      <c r="U27" s="1278"/>
      <c r="V27" s="1235"/>
      <c r="W27" s="1235"/>
      <c r="X27" s="1235"/>
      <c r="Y27" s="1235"/>
      <c r="Z27" s="1235"/>
      <c r="AA27" s="1235"/>
      <c r="AB27" s="1235"/>
      <c r="AC27" s="1235"/>
      <c r="AD27" s="1235"/>
      <c r="AE27" s="1235"/>
      <c r="AF27" s="1235"/>
      <c r="AG27" s="1235"/>
      <c r="AH27" s="1235"/>
      <c r="AI27" s="1235"/>
      <c r="AJ27" s="1235"/>
      <c r="AK27" s="1235"/>
      <c r="AL27" s="1235"/>
      <c r="AM27" s="1235"/>
      <c r="AN27" s="1235"/>
      <c r="AO27" s="1235"/>
      <c r="AP27" s="1235"/>
      <c r="AQ27" s="1235"/>
      <c r="AR27" s="1235"/>
      <c r="AS27" s="1235"/>
      <c r="AT27" s="1235"/>
      <c r="AU27" s="1235"/>
      <c r="AV27" s="1235"/>
      <c r="AW27" s="1235"/>
      <c r="AX27" s="1235"/>
      <c r="AY27" s="1235"/>
      <c r="AZ27" s="1235"/>
      <c r="BA27" s="1235"/>
      <c r="BB27" s="1235"/>
      <c r="BC27" s="1235"/>
      <c r="BD27" s="1235"/>
      <c r="BE27" s="1235"/>
      <c r="BF27" s="1235"/>
      <c r="BG27" s="1235"/>
      <c r="BH27" s="1235"/>
      <c r="BI27" s="1235"/>
      <c r="BJ27" s="1235"/>
      <c r="BK27" s="1235"/>
      <c r="BL27" s="1235"/>
      <c r="BM27" s="1235"/>
    </row>
    <row r="28" spans="2:65" ht="18.600000000000001" customHeight="1">
      <c r="B28" s="1276"/>
      <c r="C28" s="1277"/>
      <c r="D28" s="1277"/>
      <c r="E28" s="1277"/>
      <c r="F28" s="1277"/>
      <c r="G28" s="1277"/>
      <c r="H28" s="1277"/>
      <c r="I28" s="1277"/>
      <c r="J28" s="1277"/>
      <c r="K28" s="1277"/>
      <c r="L28" s="1277"/>
      <c r="M28" s="1277"/>
      <c r="N28" s="1277"/>
      <c r="O28" s="1277"/>
      <c r="P28" s="1277"/>
      <c r="Q28" s="1277"/>
      <c r="R28" s="1277"/>
      <c r="S28" s="1277"/>
      <c r="T28" s="1277"/>
      <c r="U28" s="1278"/>
      <c r="V28" s="1235"/>
      <c r="W28" s="1235"/>
      <c r="X28" s="1235"/>
      <c r="Y28" s="1235"/>
      <c r="Z28" s="1235"/>
      <c r="AA28" s="1235"/>
      <c r="AB28" s="1235"/>
      <c r="AC28" s="1235"/>
      <c r="AD28" s="1235"/>
      <c r="AE28" s="1235"/>
      <c r="AF28" s="1235"/>
      <c r="AG28" s="1235"/>
      <c r="AH28" s="1235"/>
      <c r="AI28" s="1235"/>
      <c r="AJ28" s="1235"/>
      <c r="AK28" s="1235"/>
      <c r="AL28" s="1235"/>
      <c r="AM28" s="1235"/>
      <c r="AN28" s="1235"/>
      <c r="AO28" s="1235"/>
      <c r="AP28" s="1235"/>
      <c r="AQ28" s="1235"/>
      <c r="AR28" s="1235"/>
      <c r="AS28" s="1235"/>
      <c r="AT28" s="1235"/>
      <c r="AU28" s="1235"/>
      <c r="AV28" s="1235"/>
      <c r="AW28" s="1235"/>
      <c r="AX28" s="1235"/>
      <c r="AY28" s="1235"/>
      <c r="AZ28" s="1235"/>
      <c r="BA28" s="1235"/>
      <c r="BB28" s="1235"/>
      <c r="BC28" s="1235"/>
      <c r="BD28" s="1235"/>
      <c r="BE28" s="1235"/>
      <c r="BF28" s="1235"/>
      <c r="BG28" s="1235"/>
      <c r="BH28" s="1235"/>
      <c r="BI28" s="1235"/>
      <c r="BJ28" s="1235"/>
      <c r="BK28" s="1235"/>
      <c r="BL28" s="1235"/>
      <c r="BM28" s="1235"/>
    </row>
    <row r="29" spans="2:65" ht="18.600000000000001" customHeight="1">
      <c r="B29" s="1276"/>
      <c r="C29" s="1277"/>
      <c r="D29" s="1277"/>
      <c r="E29" s="1277"/>
      <c r="F29" s="1277"/>
      <c r="G29" s="1277"/>
      <c r="H29" s="1277"/>
      <c r="I29" s="1277"/>
      <c r="J29" s="1277"/>
      <c r="K29" s="1277"/>
      <c r="L29" s="1277"/>
      <c r="M29" s="1277"/>
      <c r="N29" s="1277"/>
      <c r="O29" s="1277"/>
      <c r="P29" s="1277"/>
      <c r="Q29" s="1277"/>
      <c r="R29" s="1277"/>
      <c r="S29" s="1277"/>
      <c r="T29" s="1277"/>
      <c r="U29" s="1278"/>
      <c r="V29" s="1235"/>
      <c r="W29" s="1235"/>
      <c r="X29" s="1235"/>
      <c r="Y29" s="1235"/>
      <c r="Z29" s="1235"/>
      <c r="AA29" s="1235"/>
      <c r="AB29" s="1235"/>
      <c r="AC29" s="1235"/>
      <c r="AD29" s="1235"/>
      <c r="AE29" s="1235"/>
      <c r="AF29" s="1235"/>
      <c r="AG29" s="1235"/>
      <c r="AH29" s="1235"/>
      <c r="AI29" s="1235"/>
      <c r="AJ29" s="1235"/>
      <c r="AK29" s="1235"/>
      <c r="AL29" s="1235"/>
      <c r="AM29" s="1235"/>
      <c r="AN29" s="1235"/>
      <c r="AO29" s="1235"/>
      <c r="AP29" s="1235"/>
      <c r="AQ29" s="1235"/>
      <c r="AR29" s="1235"/>
      <c r="AS29" s="1235"/>
      <c r="AT29" s="1235"/>
      <c r="AU29" s="1235"/>
      <c r="AV29" s="1235"/>
      <c r="AW29" s="1235"/>
      <c r="AX29" s="1235"/>
      <c r="AY29" s="1235"/>
      <c r="AZ29" s="1235"/>
      <c r="BA29" s="1235"/>
      <c r="BB29" s="1235"/>
      <c r="BC29" s="1235"/>
      <c r="BD29" s="1235"/>
      <c r="BE29" s="1235"/>
      <c r="BF29" s="1235"/>
      <c r="BG29" s="1235"/>
      <c r="BH29" s="1235"/>
      <c r="BI29" s="1235"/>
      <c r="BJ29" s="1235"/>
      <c r="BK29" s="1235"/>
      <c r="BL29" s="1235"/>
      <c r="BM29" s="1235"/>
    </row>
    <row r="30" spans="2:65" ht="18.600000000000001" customHeight="1">
      <c r="B30" s="1276"/>
      <c r="C30" s="1277"/>
      <c r="D30" s="1277"/>
      <c r="E30" s="1277"/>
      <c r="F30" s="1277"/>
      <c r="G30" s="1277"/>
      <c r="H30" s="1277"/>
      <c r="I30" s="1277"/>
      <c r="J30" s="1277"/>
      <c r="K30" s="1277"/>
      <c r="L30" s="1277"/>
      <c r="M30" s="1277"/>
      <c r="N30" s="1277"/>
      <c r="O30" s="1277"/>
      <c r="P30" s="1277"/>
      <c r="Q30" s="1277"/>
      <c r="R30" s="1277"/>
      <c r="S30" s="1277"/>
      <c r="T30" s="1277"/>
      <c r="U30" s="1278"/>
      <c r="V30" s="1235"/>
      <c r="W30" s="1235"/>
      <c r="X30" s="1235"/>
      <c r="Y30" s="1235"/>
      <c r="Z30" s="1235"/>
      <c r="AA30" s="1235"/>
      <c r="AB30" s="1235"/>
      <c r="AC30" s="1235"/>
      <c r="AD30" s="1235"/>
      <c r="AE30" s="1235"/>
      <c r="AF30" s="1235"/>
      <c r="AG30" s="1235"/>
      <c r="AH30" s="1235"/>
      <c r="AI30" s="1235"/>
      <c r="AJ30" s="1235"/>
      <c r="AK30" s="1235"/>
      <c r="AL30" s="1235"/>
      <c r="AM30" s="1235"/>
      <c r="AN30" s="1235"/>
      <c r="AO30" s="1235"/>
      <c r="AP30" s="1235"/>
      <c r="AQ30" s="1235"/>
      <c r="AR30" s="1235"/>
      <c r="AS30" s="1235"/>
      <c r="AT30" s="1235"/>
      <c r="AU30" s="1235"/>
      <c r="AV30" s="1235"/>
      <c r="AW30" s="1235"/>
      <c r="AX30" s="1235"/>
      <c r="AY30" s="1235"/>
      <c r="AZ30" s="1235"/>
      <c r="BA30" s="1235"/>
      <c r="BB30" s="1235"/>
      <c r="BC30" s="1235"/>
      <c r="BD30" s="1235"/>
      <c r="BE30" s="1235"/>
      <c r="BF30" s="1235"/>
      <c r="BG30" s="1235"/>
      <c r="BH30" s="1235"/>
      <c r="BI30" s="1235"/>
      <c r="BJ30" s="1235"/>
      <c r="BK30" s="1235"/>
      <c r="BL30" s="1235"/>
      <c r="BM30" s="1235"/>
    </row>
    <row r="31" spans="2:65" ht="18.600000000000001" customHeight="1">
      <c r="B31" s="1276"/>
      <c r="C31" s="1277"/>
      <c r="D31" s="1277"/>
      <c r="E31" s="1277"/>
      <c r="F31" s="1277"/>
      <c r="G31" s="1277"/>
      <c r="H31" s="1277"/>
      <c r="I31" s="1277"/>
      <c r="J31" s="1277"/>
      <c r="K31" s="1277"/>
      <c r="L31" s="1277"/>
      <c r="M31" s="1277"/>
      <c r="N31" s="1277"/>
      <c r="O31" s="1277"/>
      <c r="P31" s="1277"/>
      <c r="Q31" s="1277"/>
      <c r="R31" s="1277"/>
      <c r="S31" s="1277"/>
      <c r="T31" s="1277"/>
      <c r="U31" s="1278"/>
      <c r="V31" s="1235"/>
      <c r="W31" s="1235"/>
      <c r="X31" s="1235"/>
      <c r="Y31" s="1235"/>
      <c r="Z31" s="1235"/>
      <c r="AA31" s="1235"/>
      <c r="AB31" s="1235"/>
      <c r="AC31" s="1235"/>
      <c r="AD31" s="1235"/>
      <c r="AE31" s="1235"/>
      <c r="AF31" s="1235"/>
      <c r="AG31" s="1235"/>
      <c r="AH31" s="1235"/>
      <c r="AI31" s="1235"/>
      <c r="AJ31" s="1235"/>
      <c r="AK31" s="1235"/>
      <c r="AL31" s="1235"/>
      <c r="AM31" s="1235"/>
      <c r="AN31" s="1235"/>
      <c r="AO31" s="1235"/>
      <c r="AP31" s="1235"/>
      <c r="AQ31" s="1235"/>
      <c r="AR31" s="1235"/>
      <c r="AS31" s="1235"/>
      <c r="AT31" s="1235"/>
      <c r="AU31" s="1235"/>
      <c r="AV31" s="1235"/>
      <c r="AW31" s="1235"/>
      <c r="AX31" s="1235"/>
      <c r="AY31" s="1235"/>
      <c r="AZ31" s="1235"/>
      <c r="BA31" s="1235"/>
      <c r="BB31" s="1235"/>
      <c r="BC31" s="1235"/>
      <c r="BD31" s="1235"/>
      <c r="BE31" s="1235"/>
      <c r="BF31" s="1235"/>
      <c r="BG31" s="1235"/>
      <c r="BH31" s="1235"/>
      <c r="BI31" s="1235"/>
      <c r="BJ31" s="1235"/>
      <c r="BK31" s="1235"/>
      <c r="BL31" s="1235"/>
      <c r="BM31" s="1235"/>
    </row>
    <row r="32" spans="2:65" ht="18.600000000000001" customHeight="1">
      <c r="B32" s="1276"/>
      <c r="C32" s="1277"/>
      <c r="D32" s="1277"/>
      <c r="E32" s="1277"/>
      <c r="F32" s="1277"/>
      <c r="G32" s="1277"/>
      <c r="H32" s="1277"/>
      <c r="I32" s="1277"/>
      <c r="J32" s="1277"/>
      <c r="K32" s="1277"/>
      <c r="L32" s="1277"/>
      <c r="M32" s="1277"/>
      <c r="N32" s="1277"/>
      <c r="O32" s="1277"/>
      <c r="P32" s="1277"/>
      <c r="Q32" s="1277"/>
      <c r="R32" s="1277"/>
      <c r="S32" s="1277"/>
      <c r="T32" s="1277"/>
      <c r="U32" s="1278"/>
      <c r="V32" s="1235"/>
      <c r="W32" s="1235"/>
      <c r="X32" s="1235"/>
      <c r="Y32" s="1235"/>
      <c r="Z32" s="1235"/>
      <c r="AA32" s="1235"/>
      <c r="AB32" s="1235"/>
      <c r="AC32" s="1235"/>
      <c r="AD32" s="1235"/>
      <c r="AE32" s="1235"/>
      <c r="AF32" s="1235"/>
      <c r="AG32" s="1235"/>
      <c r="AH32" s="1235"/>
      <c r="AI32" s="1235"/>
      <c r="AJ32" s="1235"/>
      <c r="AK32" s="1235"/>
      <c r="AL32" s="1235"/>
      <c r="AM32" s="1235"/>
      <c r="AN32" s="1235"/>
      <c r="AO32" s="1235"/>
      <c r="AP32" s="1235"/>
      <c r="AQ32" s="1235"/>
      <c r="AR32" s="1235"/>
      <c r="AS32" s="1235"/>
      <c r="AT32" s="1235"/>
      <c r="AU32" s="1235"/>
      <c r="AV32" s="1235"/>
      <c r="AW32" s="1235"/>
      <c r="AX32" s="1235"/>
      <c r="AY32" s="1235"/>
      <c r="AZ32" s="1235"/>
      <c r="BA32" s="1235"/>
      <c r="BB32" s="1235"/>
      <c r="BC32" s="1235"/>
      <c r="BD32" s="1235"/>
      <c r="BE32" s="1235"/>
      <c r="BF32" s="1235"/>
      <c r="BG32" s="1235"/>
      <c r="BH32" s="1235"/>
      <c r="BI32" s="1235"/>
      <c r="BJ32" s="1235"/>
      <c r="BK32" s="1235"/>
      <c r="BL32" s="1235"/>
      <c r="BM32" s="1235"/>
    </row>
    <row r="33" spans="2:65" ht="18.600000000000001" customHeight="1">
      <c r="B33" s="1276"/>
      <c r="C33" s="1277"/>
      <c r="D33" s="1277"/>
      <c r="E33" s="1277"/>
      <c r="F33" s="1277"/>
      <c r="G33" s="1277"/>
      <c r="H33" s="1277"/>
      <c r="I33" s="1277"/>
      <c r="J33" s="1277"/>
      <c r="K33" s="1277"/>
      <c r="L33" s="1277"/>
      <c r="M33" s="1277"/>
      <c r="N33" s="1277"/>
      <c r="O33" s="1277"/>
      <c r="P33" s="1277"/>
      <c r="Q33" s="1277"/>
      <c r="R33" s="1277"/>
      <c r="S33" s="1277"/>
      <c r="T33" s="1277"/>
      <c r="U33" s="1278"/>
      <c r="V33" s="1235"/>
      <c r="W33" s="1235"/>
      <c r="X33" s="1235"/>
      <c r="Y33" s="1235"/>
      <c r="Z33" s="1235"/>
      <c r="AA33" s="1235"/>
      <c r="AB33" s="1235"/>
      <c r="AC33" s="1235"/>
      <c r="AD33" s="1235"/>
      <c r="AE33" s="1235"/>
      <c r="AF33" s="1235"/>
      <c r="AG33" s="1235"/>
      <c r="AH33" s="1235"/>
      <c r="AI33" s="1235"/>
      <c r="AJ33" s="1235"/>
      <c r="AK33" s="1235"/>
      <c r="AL33" s="1235"/>
      <c r="AM33" s="1235"/>
      <c r="AN33" s="1235"/>
      <c r="AO33" s="1235"/>
      <c r="AP33" s="1235"/>
      <c r="AQ33" s="1235"/>
      <c r="AR33" s="1235"/>
      <c r="AS33" s="1235"/>
      <c r="AT33" s="1235"/>
      <c r="AU33" s="1235"/>
      <c r="AV33" s="1235"/>
      <c r="AW33" s="1235"/>
      <c r="AX33" s="1235"/>
      <c r="AY33" s="1235"/>
      <c r="AZ33" s="1235"/>
      <c r="BA33" s="1235"/>
      <c r="BB33" s="1235"/>
      <c r="BC33" s="1235"/>
      <c r="BD33" s="1235"/>
      <c r="BE33" s="1235"/>
      <c r="BF33" s="1235"/>
      <c r="BG33" s="1235"/>
      <c r="BH33" s="1235"/>
      <c r="BI33" s="1235"/>
      <c r="BJ33" s="1235"/>
      <c r="BK33" s="1235"/>
      <c r="BL33" s="1235"/>
      <c r="BM33" s="1235"/>
    </row>
    <row r="34" spans="2:65" ht="18.600000000000001" customHeight="1">
      <c r="B34" s="1276"/>
      <c r="C34" s="1277"/>
      <c r="D34" s="1277"/>
      <c r="E34" s="1277"/>
      <c r="F34" s="1277"/>
      <c r="G34" s="1277"/>
      <c r="H34" s="1277"/>
      <c r="I34" s="1277"/>
      <c r="J34" s="1277"/>
      <c r="K34" s="1277"/>
      <c r="L34" s="1277"/>
      <c r="M34" s="1277"/>
      <c r="N34" s="1277"/>
      <c r="O34" s="1277"/>
      <c r="P34" s="1277"/>
      <c r="Q34" s="1277"/>
      <c r="R34" s="1277"/>
      <c r="S34" s="1277"/>
      <c r="T34" s="1277"/>
      <c r="U34" s="1278"/>
      <c r="V34" s="1235"/>
      <c r="W34" s="1235"/>
      <c r="X34" s="1235"/>
      <c r="Y34" s="1235"/>
      <c r="Z34" s="1235"/>
      <c r="AA34" s="1235"/>
      <c r="AB34" s="1235"/>
      <c r="AC34" s="1235"/>
      <c r="AD34" s="1235"/>
      <c r="AE34" s="1235"/>
      <c r="AF34" s="1235"/>
      <c r="AG34" s="1235"/>
      <c r="AH34" s="1235"/>
      <c r="AI34" s="1235"/>
      <c r="AJ34" s="1235"/>
      <c r="AK34" s="1235"/>
      <c r="AL34" s="1235"/>
      <c r="AM34" s="1235"/>
      <c r="AN34" s="1235"/>
      <c r="AO34" s="1235"/>
      <c r="AP34" s="1235"/>
      <c r="AQ34" s="1235"/>
      <c r="AR34" s="1235"/>
      <c r="AS34" s="1235"/>
      <c r="AT34" s="1235"/>
      <c r="AU34" s="1235"/>
      <c r="AV34" s="1235"/>
      <c r="AW34" s="1235"/>
      <c r="AX34" s="1235"/>
      <c r="AY34" s="1235"/>
      <c r="AZ34" s="1235"/>
      <c r="BA34" s="1235"/>
      <c r="BB34" s="1235"/>
      <c r="BC34" s="1235"/>
      <c r="BD34" s="1235"/>
      <c r="BE34" s="1235"/>
      <c r="BF34" s="1235"/>
      <c r="BG34" s="1235"/>
      <c r="BH34" s="1235"/>
      <c r="BI34" s="1235"/>
      <c r="BJ34" s="1235"/>
      <c r="BK34" s="1235"/>
      <c r="BL34" s="1235"/>
      <c r="BM34" s="1235"/>
    </row>
    <row r="35" spans="2:65" ht="18.600000000000001" customHeight="1">
      <c r="B35" s="1276"/>
      <c r="C35" s="1277"/>
      <c r="D35" s="1277"/>
      <c r="E35" s="1277"/>
      <c r="F35" s="1277"/>
      <c r="G35" s="1277"/>
      <c r="H35" s="1277"/>
      <c r="I35" s="1277"/>
      <c r="J35" s="1277"/>
      <c r="K35" s="1277"/>
      <c r="L35" s="1277"/>
      <c r="M35" s="1277"/>
      <c r="N35" s="1277"/>
      <c r="O35" s="1277"/>
      <c r="P35" s="1277"/>
      <c r="Q35" s="1277"/>
      <c r="R35" s="1277"/>
      <c r="S35" s="1277"/>
      <c r="T35" s="1277"/>
      <c r="U35" s="1278"/>
      <c r="V35" s="1235"/>
      <c r="W35" s="1235"/>
      <c r="X35" s="1235"/>
      <c r="Y35" s="1235"/>
      <c r="Z35" s="1235"/>
      <c r="AA35" s="1235"/>
      <c r="AB35" s="1235"/>
      <c r="AC35" s="1235"/>
      <c r="AD35" s="1235"/>
      <c r="AE35" s="1235"/>
      <c r="AF35" s="1235"/>
      <c r="AG35" s="1235"/>
      <c r="AH35" s="1235"/>
      <c r="AI35" s="1235"/>
      <c r="AJ35" s="1235"/>
      <c r="AK35" s="1235"/>
      <c r="AL35" s="1235"/>
      <c r="AM35" s="1235"/>
      <c r="AN35" s="1235"/>
      <c r="AO35" s="1235"/>
      <c r="AP35" s="1235"/>
      <c r="AQ35" s="1235"/>
      <c r="AR35" s="1235"/>
      <c r="AS35" s="1235"/>
      <c r="AT35" s="1235"/>
      <c r="AU35" s="1235"/>
      <c r="AV35" s="1235"/>
      <c r="AW35" s="1235"/>
      <c r="AX35" s="1235"/>
      <c r="AY35" s="1235"/>
      <c r="AZ35" s="1235"/>
      <c r="BA35" s="1235"/>
      <c r="BB35" s="1235"/>
      <c r="BC35" s="1235"/>
      <c r="BD35" s="1235"/>
      <c r="BE35" s="1235"/>
      <c r="BF35" s="1235"/>
      <c r="BG35" s="1235"/>
      <c r="BH35" s="1235"/>
      <c r="BI35" s="1235"/>
      <c r="BJ35" s="1235"/>
      <c r="BK35" s="1235"/>
      <c r="BL35" s="1235"/>
      <c r="BM35" s="1235"/>
    </row>
    <row r="36" spans="2:65" ht="18.600000000000001" customHeight="1">
      <c r="B36" s="1276"/>
      <c r="C36" s="1277"/>
      <c r="D36" s="1277"/>
      <c r="E36" s="1277"/>
      <c r="F36" s="1277"/>
      <c r="G36" s="1277"/>
      <c r="H36" s="1277"/>
      <c r="I36" s="1277"/>
      <c r="J36" s="1277"/>
      <c r="K36" s="1277"/>
      <c r="L36" s="1277"/>
      <c r="M36" s="1277"/>
      <c r="N36" s="1277"/>
      <c r="O36" s="1277"/>
      <c r="P36" s="1277"/>
      <c r="Q36" s="1277"/>
      <c r="R36" s="1277"/>
      <c r="S36" s="1277"/>
      <c r="T36" s="1277"/>
      <c r="U36" s="1278"/>
      <c r="V36" s="1235"/>
      <c r="W36" s="1235"/>
      <c r="X36" s="1235"/>
      <c r="Y36" s="1235"/>
      <c r="Z36" s="1235"/>
      <c r="AA36" s="1235"/>
      <c r="AB36" s="1235"/>
      <c r="AC36" s="1235"/>
      <c r="AD36" s="1235"/>
      <c r="AE36" s="1235"/>
      <c r="AF36" s="1235"/>
      <c r="AG36" s="1235"/>
      <c r="AH36" s="1235"/>
      <c r="AI36" s="1235"/>
      <c r="AJ36" s="1235"/>
      <c r="AK36" s="1235"/>
      <c r="AL36" s="1235"/>
      <c r="AM36" s="1235"/>
      <c r="AN36" s="1235"/>
      <c r="AO36" s="1235"/>
      <c r="AP36" s="1235"/>
      <c r="AQ36" s="1235"/>
      <c r="AR36" s="1235"/>
      <c r="AS36" s="1235"/>
      <c r="AT36" s="1235"/>
      <c r="AU36" s="1235"/>
      <c r="AV36" s="1235"/>
      <c r="AW36" s="1235"/>
      <c r="AX36" s="1235"/>
      <c r="AY36" s="1235"/>
      <c r="AZ36" s="1235"/>
      <c r="BA36" s="1235"/>
      <c r="BB36" s="1235"/>
      <c r="BC36" s="1235"/>
      <c r="BD36" s="1235"/>
      <c r="BE36" s="1235"/>
      <c r="BF36" s="1235"/>
      <c r="BG36" s="1235"/>
      <c r="BH36" s="1235"/>
      <c r="BI36" s="1235"/>
      <c r="BJ36" s="1235"/>
      <c r="BK36" s="1235"/>
      <c r="BL36" s="1235"/>
      <c r="BM36" s="1235"/>
    </row>
    <row r="37" spans="2:65" ht="18.600000000000001" customHeight="1">
      <c r="B37" s="1276"/>
      <c r="C37" s="1277"/>
      <c r="D37" s="1277"/>
      <c r="E37" s="1277"/>
      <c r="F37" s="1277"/>
      <c r="G37" s="1277"/>
      <c r="H37" s="1277"/>
      <c r="I37" s="1277"/>
      <c r="J37" s="1277"/>
      <c r="K37" s="1277"/>
      <c r="L37" s="1277"/>
      <c r="M37" s="1277"/>
      <c r="N37" s="1277"/>
      <c r="O37" s="1277"/>
      <c r="P37" s="1277"/>
      <c r="Q37" s="1277"/>
      <c r="R37" s="1277"/>
      <c r="S37" s="1277"/>
      <c r="T37" s="1277"/>
      <c r="U37" s="1278"/>
      <c r="V37" s="1235"/>
      <c r="W37" s="1235"/>
      <c r="X37" s="1235"/>
      <c r="Y37" s="1235"/>
      <c r="Z37" s="1235"/>
      <c r="AA37" s="1235"/>
      <c r="AB37" s="1235"/>
      <c r="AC37" s="1235"/>
      <c r="AD37" s="1235"/>
      <c r="AE37" s="1235"/>
      <c r="AF37" s="1235"/>
      <c r="AG37" s="1235"/>
      <c r="AH37" s="1235"/>
      <c r="AI37" s="1235"/>
      <c r="AJ37" s="1235"/>
      <c r="AK37" s="1235"/>
      <c r="AL37" s="1235"/>
      <c r="AM37" s="1235"/>
      <c r="AN37" s="1235"/>
      <c r="AO37" s="1235"/>
      <c r="AP37" s="1235"/>
      <c r="AQ37" s="1235"/>
      <c r="AR37" s="1235"/>
      <c r="AS37" s="1235"/>
      <c r="AT37" s="1235"/>
      <c r="AU37" s="1235"/>
      <c r="AV37" s="1235"/>
      <c r="AW37" s="1235"/>
      <c r="AX37" s="1235"/>
      <c r="AY37" s="1235"/>
      <c r="AZ37" s="1235"/>
      <c r="BA37" s="1235"/>
      <c r="BB37" s="1235"/>
      <c r="BC37" s="1235"/>
      <c r="BD37" s="1235"/>
      <c r="BE37" s="1235"/>
      <c r="BF37" s="1235"/>
      <c r="BG37" s="1235"/>
      <c r="BH37" s="1235"/>
      <c r="BI37" s="1235"/>
      <c r="BJ37" s="1235"/>
      <c r="BK37" s="1235"/>
      <c r="BL37" s="1235"/>
      <c r="BM37" s="1235"/>
    </row>
    <row r="38" spans="2:65" ht="18.600000000000001" customHeight="1">
      <c r="B38" s="1276"/>
      <c r="C38" s="1277"/>
      <c r="D38" s="1277"/>
      <c r="E38" s="1277"/>
      <c r="F38" s="1277"/>
      <c r="G38" s="1277"/>
      <c r="H38" s="1277"/>
      <c r="I38" s="1277"/>
      <c r="J38" s="1277"/>
      <c r="K38" s="1277"/>
      <c r="L38" s="1277"/>
      <c r="M38" s="1277"/>
      <c r="N38" s="1277"/>
      <c r="O38" s="1277"/>
      <c r="P38" s="1277"/>
      <c r="Q38" s="1277"/>
      <c r="R38" s="1277"/>
      <c r="S38" s="1277"/>
      <c r="T38" s="1277"/>
      <c r="U38" s="1278"/>
      <c r="V38" s="1235"/>
      <c r="W38" s="1235"/>
      <c r="X38" s="1235"/>
      <c r="Y38" s="1235"/>
      <c r="Z38" s="1235"/>
      <c r="AA38" s="1235"/>
      <c r="AB38" s="1235"/>
      <c r="AC38" s="1235"/>
      <c r="AD38" s="1235"/>
      <c r="AE38" s="1235"/>
      <c r="AF38" s="1235"/>
      <c r="AG38" s="1235"/>
      <c r="AH38" s="1235"/>
      <c r="AI38" s="1235"/>
      <c r="AJ38" s="1235"/>
      <c r="AK38" s="1235"/>
      <c r="AL38" s="1235"/>
      <c r="AM38" s="1235"/>
      <c r="AN38" s="1235"/>
      <c r="AO38" s="1235"/>
      <c r="AP38" s="1235"/>
      <c r="AQ38" s="1235"/>
      <c r="AR38" s="1235"/>
      <c r="AS38" s="1235"/>
      <c r="AT38" s="1235"/>
      <c r="AU38" s="1235"/>
      <c r="AV38" s="1235"/>
      <c r="AW38" s="1235"/>
      <c r="AX38" s="1235"/>
      <c r="AY38" s="1235"/>
      <c r="AZ38" s="1235"/>
      <c r="BA38" s="1235"/>
      <c r="BB38" s="1235"/>
      <c r="BC38" s="1235"/>
      <c r="BD38" s="1235"/>
      <c r="BE38" s="1235"/>
      <c r="BF38" s="1235"/>
      <c r="BG38" s="1235"/>
      <c r="BH38" s="1235"/>
      <c r="BI38" s="1235"/>
      <c r="BJ38" s="1235"/>
      <c r="BK38" s="1235"/>
      <c r="BL38" s="1235"/>
      <c r="BM38" s="1235"/>
    </row>
    <row r="39" spans="2:65" ht="18.600000000000001" customHeight="1">
      <c r="B39" s="1276"/>
      <c r="C39" s="1277"/>
      <c r="D39" s="1277"/>
      <c r="E39" s="1277"/>
      <c r="F39" s="1277"/>
      <c r="G39" s="1277"/>
      <c r="H39" s="1277"/>
      <c r="I39" s="1277"/>
      <c r="J39" s="1277"/>
      <c r="K39" s="1277"/>
      <c r="L39" s="1277"/>
      <c r="M39" s="1277"/>
      <c r="N39" s="1277"/>
      <c r="O39" s="1277"/>
      <c r="P39" s="1277"/>
      <c r="Q39" s="1277"/>
      <c r="R39" s="1277"/>
      <c r="S39" s="1277"/>
      <c r="T39" s="1277"/>
      <c r="U39" s="1278"/>
      <c r="V39" s="1235"/>
      <c r="W39" s="1235"/>
      <c r="X39" s="1235"/>
      <c r="Y39" s="1235"/>
      <c r="Z39" s="1235"/>
      <c r="AA39" s="1235"/>
      <c r="AB39" s="1235"/>
      <c r="AC39" s="1235"/>
      <c r="AD39" s="1235"/>
      <c r="AE39" s="1235"/>
      <c r="AF39" s="1235"/>
      <c r="AG39" s="1235"/>
      <c r="AH39" s="1235"/>
      <c r="AI39" s="1235"/>
      <c r="AJ39" s="1235"/>
      <c r="AK39" s="1235"/>
      <c r="AL39" s="1235"/>
      <c r="AM39" s="1235"/>
      <c r="AN39" s="1235"/>
      <c r="AO39" s="1235"/>
      <c r="AP39" s="1235"/>
      <c r="AQ39" s="1235"/>
      <c r="AR39" s="1235"/>
      <c r="AS39" s="1235"/>
      <c r="AT39" s="1235"/>
      <c r="AU39" s="1235"/>
      <c r="AV39" s="1235"/>
      <c r="AW39" s="1235"/>
      <c r="AX39" s="1235"/>
      <c r="AY39" s="1235"/>
      <c r="AZ39" s="1235"/>
      <c r="BA39" s="1235"/>
      <c r="BB39" s="1235"/>
      <c r="BC39" s="1235"/>
      <c r="BD39" s="1235"/>
      <c r="BE39" s="1235"/>
      <c r="BF39" s="1235"/>
      <c r="BG39" s="1235"/>
      <c r="BH39" s="1235"/>
      <c r="BI39" s="1235"/>
      <c r="BJ39" s="1235"/>
      <c r="BK39" s="1235"/>
      <c r="BL39" s="1235"/>
      <c r="BM39" s="1235"/>
    </row>
    <row r="40" spans="2:65" ht="18.600000000000001" customHeight="1">
      <c r="B40" s="1276"/>
      <c r="C40" s="1277"/>
      <c r="D40" s="1277"/>
      <c r="E40" s="1277"/>
      <c r="F40" s="1277"/>
      <c r="G40" s="1277"/>
      <c r="H40" s="1277"/>
      <c r="I40" s="1277"/>
      <c r="J40" s="1277"/>
      <c r="K40" s="1277"/>
      <c r="L40" s="1277"/>
      <c r="M40" s="1277"/>
      <c r="N40" s="1277"/>
      <c r="O40" s="1277"/>
      <c r="P40" s="1277"/>
      <c r="Q40" s="1277"/>
      <c r="R40" s="1277"/>
      <c r="S40" s="1277"/>
      <c r="T40" s="1277"/>
      <c r="U40" s="1278"/>
      <c r="V40" s="1235"/>
      <c r="W40" s="1235"/>
      <c r="X40" s="1235"/>
      <c r="Y40" s="1235"/>
      <c r="Z40" s="1235"/>
      <c r="AA40" s="1235"/>
      <c r="AB40" s="1235"/>
      <c r="AC40" s="1235"/>
      <c r="AD40" s="1235"/>
      <c r="AE40" s="1235"/>
      <c r="AF40" s="1235"/>
      <c r="AG40" s="1235"/>
      <c r="AH40" s="1235"/>
      <c r="AI40" s="1235"/>
      <c r="AJ40" s="1235"/>
      <c r="AK40" s="1235"/>
      <c r="AL40" s="1235"/>
      <c r="AM40" s="1235"/>
      <c r="AN40" s="1235"/>
      <c r="AO40" s="1235"/>
      <c r="AP40" s="1235"/>
      <c r="AQ40" s="1235"/>
      <c r="AR40" s="1235"/>
      <c r="AS40" s="1235"/>
      <c r="AT40" s="1235"/>
      <c r="AU40" s="1235"/>
      <c r="AV40" s="1235"/>
      <c r="AW40" s="1235"/>
      <c r="AX40" s="1235"/>
      <c r="AY40" s="1235"/>
      <c r="AZ40" s="1235"/>
      <c r="BA40" s="1235"/>
      <c r="BB40" s="1235"/>
      <c r="BC40" s="1235"/>
      <c r="BD40" s="1235"/>
      <c r="BE40" s="1235"/>
      <c r="BF40" s="1235"/>
      <c r="BG40" s="1235"/>
      <c r="BH40" s="1235"/>
      <c r="BI40" s="1235"/>
      <c r="BJ40" s="1235"/>
      <c r="BK40" s="1235"/>
      <c r="BL40" s="1235"/>
      <c r="BM40" s="1235"/>
    </row>
    <row r="41" spans="2:65" ht="18.600000000000001" customHeight="1">
      <c r="B41" s="1276"/>
      <c r="C41" s="1277"/>
      <c r="D41" s="1277"/>
      <c r="E41" s="1277"/>
      <c r="F41" s="1277"/>
      <c r="G41" s="1277"/>
      <c r="H41" s="1277"/>
      <c r="I41" s="1277"/>
      <c r="J41" s="1277"/>
      <c r="K41" s="1277"/>
      <c r="L41" s="1277"/>
      <c r="M41" s="1277"/>
      <c r="N41" s="1277"/>
      <c r="O41" s="1277"/>
      <c r="P41" s="1277"/>
      <c r="Q41" s="1277"/>
      <c r="R41" s="1277"/>
      <c r="S41" s="1277"/>
      <c r="T41" s="1277"/>
      <c r="U41" s="1278"/>
      <c r="V41" s="1235"/>
      <c r="W41" s="1235"/>
      <c r="X41" s="1235"/>
      <c r="Y41" s="1235"/>
      <c r="Z41" s="1235"/>
      <c r="AA41" s="1235"/>
      <c r="AB41" s="1235"/>
      <c r="AC41" s="1235"/>
      <c r="AD41" s="1235"/>
      <c r="AE41" s="1235"/>
      <c r="AF41" s="1235"/>
      <c r="AG41" s="1235"/>
      <c r="AH41" s="1235"/>
      <c r="AI41" s="1235"/>
      <c r="AJ41" s="1235"/>
      <c r="AK41" s="1235"/>
      <c r="AL41" s="1235"/>
      <c r="AM41" s="1235"/>
      <c r="AN41" s="1235"/>
      <c r="AO41" s="1235"/>
      <c r="AP41" s="1235"/>
      <c r="AQ41" s="1235"/>
      <c r="AR41" s="1235"/>
      <c r="AS41" s="1235"/>
      <c r="AT41" s="1235"/>
      <c r="AU41" s="1235"/>
      <c r="AV41" s="1235"/>
      <c r="AW41" s="1235"/>
      <c r="AX41" s="1235"/>
      <c r="AY41" s="1235"/>
      <c r="AZ41" s="1235"/>
      <c r="BA41" s="1235"/>
      <c r="BB41" s="1235"/>
      <c r="BC41" s="1235"/>
      <c r="BD41" s="1235"/>
      <c r="BE41" s="1235"/>
      <c r="BF41" s="1235"/>
      <c r="BG41" s="1235"/>
      <c r="BH41" s="1235"/>
      <c r="BI41" s="1235"/>
      <c r="BJ41" s="1235"/>
      <c r="BK41" s="1235"/>
      <c r="BL41" s="1235"/>
      <c r="BM41" s="1235"/>
    </row>
    <row r="42" spans="2:65" ht="18.600000000000001" customHeight="1">
      <c r="B42" s="1276"/>
      <c r="C42" s="1277"/>
      <c r="D42" s="1277"/>
      <c r="E42" s="1277"/>
      <c r="F42" s="1277"/>
      <c r="G42" s="1277"/>
      <c r="H42" s="1277"/>
      <c r="I42" s="1277"/>
      <c r="J42" s="1277"/>
      <c r="K42" s="1277"/>
      <c r="L42" s="1277"/>
      <c r="M42" s="1277"/>
      <c r="N42" s="1277"/>
      <c r="O42" s="1277"/>
      <c r="P42" s="1277"/>
      <c r="Q42" s="1277"/>
      <c r="R42" s="1277"/>
      <c r="S42" s="1277"/>
      <c r="T42" s="1277"/>
      <c r="U42" s="1278"/>
      <c r="V42" s="1235"/>
      <c r="W42" s="1235"/>
      <c r="X42" s="1235"/>
      <c r="Y42" s="1235"/>
      <c r="Z42" s="1235"/>
      <c r="AA42" s="1235"/>
      <c r="AB42" s="1235"/>
      <c r="AC42" s="1235"/>
      <c r="AD42" s="1235"/>
      <c r="AE42" s="1235"/>
      <c r="AF42" s="1235"/>
      <c r="AG42" s="1235"/>
      <c r="AH42" s="1235"/>
      <c r="AI42" s="1235"/>
      <c r="AJ42" s="1235"/>
      <c r="AK42" s="1235"/>
      <c r="AL42" s="1235"/>
      <c r="AM42" s="1235"/>
      <c r="AN42" s="1235"/>
      <c r="AO42" s="1235"/>
      <c r="AP42" s="1235"/>
      <c r="AQ42" s="1235"/>
      <c r="AR42" s="1235"/>
      <c r="AS42" s="1235"/>
      <c r="AT42" s="1235"/>
      <c r="AU42" s="1235"/>
      <c r="AV42" s="1235"/>
      <c r="AW42" s="1235"/>
      <c r="AX42" s="1235"/>
      <c r="AY42" s="1235"/>
      <c r="AZ42" s="1235"/>
      <c r="BA42" s="1235"/>
      <c r="BB42" s="1235"/>
      <c r="BC42" s="1235"/>
      <c r="BD42" s="1235"/>
      <c r="BE42" s="1235"/>
      <c r="BF42" s="1235"/>
      <c r="BG42" s="1235"/>
      <c r="BH42" s="1235"/>
      <c r="BI42" s="1235"/>
      <c r="BJ42" s="1235"/>
      <c r="BK42" s="1235"/>
      <c r="BL42" s="1235"/>
      <c r="BM42" s="1235"/>
    </row>
    <row r="43" spans="2:65" ht="18.600000000000001" customHeight="1">
      <c r="B43" s="1279"/>
      <c r="C43" s="1280"/>
      <c r="D43" s="1280"/>
      <c r="E43" s="1280"/>
      <c r="F43" s="1280"/>
      <c r="G43" s="1280"/>
      <c r="H43" s="1280"/>
      <c r="I43" s="1280"/>
      <c r="J43" s="1280"/>
      <c r="K43" s="1280"/>
      <c r="L43" s="1280"/>
      <c r="M43" s="1280"/>
      <c r="N43" s="1280"/>
      <c r="O43" s="1280"/>
      <c r="P43" s="1280"/>
      <c r="Q43" s="1280"/>
      <c r="R43" s="1280"/>
      <c r="S43" s="1280"/>
      <c r="T43" s="1280"/>
      <c r="U43" s="1281"/>
      <c r="V43" s="1235"/>
      <c r="W43" s="1235"/>
      <c r="X43" s="1235"/>
      <c r="Y43" s="1235"/>
      <c r="Z43" s="1235"/>
      <c r="AA43" s="1235"/>
      <c r="AB43" s="1235"/>
      <c r="AC43" s="1235"/>
      <c r="AD43" s="1235"/>
      <c r="AE43" s="1235"/>
      <c r="AF43" s="1235"/>
      <c r="AG43" s="1235"/>
      <c r="AH43" s="1235"/>
      <c r="AI43" s="1235"/>
      <c r="AJ43" s="1235"/>
      <c r="AK43" s="1235"/>
      <c r="AL43" s="1235"/>
      <c r="AM43" s="1235"/>
      <c r="AN43" s="1235"/>
      <c r="AO43" s="1235"/>
      <c r="AP43" s="1235"/>
      <c r="AQ43" s="1235"/>
      <c r="AR43" s="1235"/>
      <c r="AS43" s="1235"/>
      <c r="AT43" s="1235"/>
      <c r="AU43" s="1235"/>
      <c r="AV43" s="1235"/>
      <c r="AW43" s="1235"/>
      <c r="AX43" s="1235"/>
      <c r="AY43" s="1235"/>
      <c r="AZ43" s="1235"/>
      <c r="BA43" s="1235"/>
      <c r="BB43" s="1235"/>
      <c r="BC43" s="1235"/>
      <c r="BD43" s="1235"/>
      <c r="BE43" s="1235"/>
      <c r="BF43" s="1235"/>
      <c r="BG43" s="1235"/>
      <c r="BH43" s="1235"/>
      <c r="BI43" s="1235"/>
      <c r="BJ43" s="1235"/>
      <c r="BK43" s="1235"/>
      <c r="BL43" s="1235"/>
      <c r="BM43" s="1235"/>
    </row>
  </sheetData>
  <mergeCells count="47">
    <mergeCell ref="B14:F14"/>
    <mergeCell ref="O19:P19"/>
    <mergeCell ref="R19:S19"/>
    <mergeCell ref="K14:O14"/>
    <mergeCell ref="Q14:U14"/>
    <mergeCell ref="B19:I19"/>
    <mergeCell ref="J19:L19"/>
    <mergeCell ref="AR21:BM21"/>
    <mergeCell ref="B22:U23"/>
    <mergeCell ref="V22:AQ43"/>
    <mergeCell ref="AR22:BM43"/>
    <mergeCell ref="B24:U43"/>
    <mergeCell ref="B20:U20"/>
    <mergeCell ref="B21:U21"/>
    <mergeCell ref="V21:AQ21"/>
    <mergeCell ref="R16:T16"/>
    <mergeCell ref="B17:I17"/>
    <mergeCell ref="J17:L17"/>
    <mergeCell ref="B18:I18"/>
    <mergeCell ref="J18:L18"/>
    <mergeCell ref="U1:AQ2"/>
    <mergeCell ref="B5:Q5"/>
    <mergeCell ref="V5:AQ20"/>
    <mergeCell ref="AR5:BM20"/>
    <mergeCell ref="B6:Q6"/>
    <mergeCell ref="B7:U7"/>
    <mergeCell ref="K8:M8"/>
    <mergeCell ref="N8:P8"/>
    <mergeCell ref="R8:T8"/>
    <mergeCell ref="B15:I15"/>
    <mergeCell ref="J15:L15"/>
    <mergeCell ref="N15:P15"/>
    <mergeCell ref="R15:T15"/>
    <mergeCell ref="B16:I16"/>
    <mergeCell ref="J16:L16"/>
    <mergeCell ref="N16:P16"/>
    <mergeCell ref="B1:F1"/>
    <mergeCell ref="G1:O1"/>
    <mergeCell ref="B2:F2"/>
    <mergeCell ref="G2:O2"/>
    <mergeCell ref="B3:F3"/>
    <mergeCell ref="G3:O3"/>
    <mergeCell ref="B4:U4"/>
    <mergeCell ref="V4:AF4"/>
    <mergeCell ref="AG4:AQ4"/>
    <mergeCell ref="AR4:BB4"/>
    <mergeCell ref="BC4:BM4"/>
  </mergeCells>
  <printOptions horizontalCentered="1" verticalCentered="1"/>
  <pageMargins left="0" right="0" top="0.25" bottom="0.25" header="0.3" footer="0.3"/>
  <pageSetup paperSize="341" scale="70"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17</xdr:col>
                    <xdr:colOff>9525</xdr:colOff>
                    <xdr:row>4</xdr:row>
                    <xdr:rowOff>0</xdr:rowOff>
                  </from>
                  <to>
                    <xdr:col>19</xdr:col>
                    <xdr:colOff>9525</xdr:colOff>
                    <xdr:row>4</xdr:row>
                    <xdr:rowOff>209550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19</xdr:col>
                    <xdr:colOff>9525</xdr:colOff>
                    <xdr:row>4</xdr:row>
                    <xdr:rowOff>0</xdr:rowOff>
                  </from>
                  <to>
                    <xdr:col>21</xdr:col>
                    <xdr:colOff>9525</xdr:colOff>
                    <xdr:row>4</xdr:row>
                    <xdr:rowOff>209550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17</xdr:col>
                    <xdr:colOff>9525</xdr:colOff>
                    <xdr:row>5</xdr:row>
                    <xdr:rowOff>0</xdr:rowOff>
                  </from>
                  <to>
                    <xdr:col>19</xdr:col>
                    <xdr:colOff>9525</xdr:colOff>
                    <xdr:row>5</xdr:row>
                    <xdr:rowOff>209550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19</xdr:col>
                    <xdr:colOff>9525</xdr:colOff>
                    <xdr:row>5</xdr:row>
                    <xdr:rowOff>0</xdr:rowOff>
                  </from>
                  <to>
                    <xdr:col>21</xdr:col>
                    <xdr:colOff>9525</xdr:colOff>
                    <xdr:row>5</xdr:row>
                    <xdr:rowOff>209550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xdr:col>
                    <xdr:colOff>9525</xdr:colOff>
                    <xdr:row>8</xdr:row>
                    <xdr:rowOff>0</xdr:rowOff>
                  </from>
                  <to>
                    <xdr:col>10</xdr:col>
                    <xdr:colOff>133350</xdr:colOff>
                    <xdr:row>8</xdr:row>
                    <xdr:rowOff>209550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xdr:col>
                    <xdr:colOff>9525</xdr:colOff>
                    <xdr:row>9</xdr:row>
                    <xdr:rowOff>0</xdr:rowOff>
                  </from>
                  <to>
                    <xdr:col>10</xdr:col>
                    <xdr:colOff>133350</xdr:colOff>
                    <xdr:row>9</xdr:row>
                    <xdr:rowOff>209550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xdr:col>
                    <xdr:colOff>9525</xdr:colOff>
                    <xdr:row>10</xdr:row>
                    <xdr:rowOff>0</xdr:rowOff>
                  </from>
                  <to>
                    <xdr:col>10</xdr:col>
                    <xdr:colOff>133350</xdr:colOff>
                    <xdr:row>10</xdr:row>
                    <xdr:rowOff>209550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xdr:col>
                    <xdr:colOff>9525</xdr:colOff>
                    <xdr:row>11</xdr:row>
                    <xdr:rowOff>0</xdr:rowOff>
                  </from>
                  <to>
                    <xdr:col>10</xdr:col>
                    <xdr:colOff>133350</xdr:colOff>
                    <xdr:row>11</xdr:row>
                    <xdr:rowOff>209550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xdr:col>
                    <xdr:colOff>9525</xdr:colOff>
                    <xdr:row>12</xdr:row>
                    <xdr:rowOff>0</xdr:rowOff>
                  </from>
                  <to>
                    <xdr:col>10</xdr:col>
                    <xdr:colOff>133350</xdr:colOff>
                    <xdr:row>12</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I149"/>
  <sheetViews>
    <sheetView topLeftCell="A73" workbookViewId="0">
      <selection activeCell="D148" sqref="D148"/>
    </sheetView>
  </sheetViews>
  <sheetFormatPr defaultColWidth="9.140625" defaultRowHeight="12.75"/>
  <cols>
    <col min="1" max="1" width="9.42578125" style="29" customWidth="1"/>
    <col min="2" max="2" width="13.7109375" style="32" customWidth="1"/>
    <col min="3" max="3" width="4.5703125" style="29" customWidth="1"/>
    <col min="4" max="4" width="54.7109375" style="100" customWidth="1"/>
    <col min="5" max="8" width="7.28515625" style="32" customWidth="1"/>
    <col min="9" max="9" width="43.85546875" style="32" customWidth="1"/>
    <col min="10" max="10" width="4" style="32" customWidth="1"/>
    <col min="11" max="16384" width="9.140625" style="32"/>
  </cols>
  <sheetData>
    <row r="2" spans="1:9" ht="34.9" customHeight="1">
      <c r="B2" s="30"/>
      <c r="C2" s="30"/>
      <c r="D2" s="664" t="s">
        <v>59</v>
      </c>
      <c r="E2" s="665"/>
      <c r="F2" s="666"/>
      <c r="G2" s="31"/>
      <c r="H2" s="31"/>
      <c r="I2" s="31"/>
    </row>
    <row r="3" spans="1:9" ht="19.149999999999999" customHeight="1">
      <c r="B3" s="30"/>
      <c r="C3" s="30"/>
      <c r="D3" s="33"/>
      <c r="E3" s="30"/>
    </row>
    <row r="4" spans="1:9" s="39" customFormat="1" ht="19.149999999999999" customHeight="1">
      <c r="A4" s="34" t="s">
        <v>60</v>
      </c>
      <c r="B4" s="35"/>
      <c r="C4" s="36"/>
      <c r="D4" s="37"/>
      <c r="E4" s="35"/>
      <c r="F4" s="36"/>
      <c r="G4" s="38"/>
    </row>
    <row r="5" spans="1:9" ht="19.149999999999999" customHeight="1" thickBot="1">
      <c r="A5" s="40"/>
      <c r="B5" s="40"/>
      <c r="C5" s="41"/>
      <c r="D5" s="42"/>
      <c r="E5" s="40"/>
      <c r="F5" s="40"/>
    </row>
    <row r="6" spans="1:9" ht="20.25" customHeight="1" thickBot="1">
      <c r="A6" s="43" t="s">
        <v>61</v>
      </c>
      <c r="B6" s="44" t="s">
        <v>62</v>
      </c>
      <c r="C6" s="45" t="s">
        <v>63</v>
      </c>
      <c r="D6" s="46" t="s">
        <v>64</v>
      </c>
      <c r="E6" s="47" t="s">
        <v>65</v>
      </c>
      <c r="F6" s="48" t="s">
        <v>66</v>
      </c>
      <c r="G6" s="49" t="s">
        <v>67</v>
      </c>
      <c r="H6" s="50" t="s">
        <v>68</v>
      </c>
      <c r="I6" s="50" t="s">
        <v>69</v>
      </c>
    </row>
    <row r="7" spans="1:9" ht="15.75">
      <c r="A7" s="667" t="s">
        <v>70</v>
      </c>
      <c r="B7" s="669" t="s">
        <v>71</v>
      </c>
      <c r="C7" s="51">
        <v>1</v>
      </c>
      <c r="D7" s="52" t="s">
        <v>72</v>
      </c>
      <c r="E7" s="53"/>
      <c r="F7" s="54"/>
      <c r="G7" s="55"/>
      <c r="H7" s="56" t="s">
        <v>73</v>
      </c>
      <c r="I7" s="57"/>
    </row>
    <row r="8" spans="1:9" ht="30">
      <c r="A8" s="668"/>
      <c r="B8" s="670"/>
      <c r="C8" s="58">
        <v>2</v>
      </c>
      <c r="D8" s="59" t="s">
        <v>74</v>
      </c>
      <c r="E8" s="60"/>
      <c r="F8" s="61"/>
      <c r="G8" s="62"/>
      <c r="H8" s="63"/>
      <c r="I8" s="64"/>
    </row>
    <row r="9" spans="1:9" ht="25.5">
      <c r="A9" s="668"/>
      <c r="B9" s="670"/>
      <c r="C9" s="58">
        <v>3</v>
      </c>
      <c r="D9" s="52" t="s">
        <v>75</v>
      </c>
      <c r="E9" s="60"/>
      <c r="F9" s="61"/>
      <c r="G9" s="62"/>
      <c r="H9" s="63"/>
      <c r="I9" s="64"/>
    </row>
    <row r="10" spans="1:9" ht="25.5">
      <c r="A10" s="668"/>
      <c r="B10" s="670"/>
      <c r="C10" s="58">
        <v>4</v>
      </c>
      <c r="D10" s="59" t="s">
        <v>76</v>
      </c>
      <c r="E10" s="60"/>
      <c r="F10" s="61"/>
      <c r="G10" s="62"/>
      <c r="H10" s="63"/>
      <c r="I10" s="64"/>
    </row>
    <row r="11" spans="1:9" ht="25.5">
      <c r="A11" s="668"/>
      <c r="B11" s="670"/>
      <c r="C11" s="58">
        <v>5</v>
      </c>
      <c r="D11" s="65" t="s">
        <v>694</v>
      </c>
      <c r="E11" s="60"/>
      <c r="F11" s="61"/>
      <c r="G11" s="62"/>
      <c r="H11" s="63"/>
      <c r="I11" s="64"/>
    </row>
    <row r="12" spans="1:9" ht="38.25">
      <c r="A12" s="658">
        <v>1</v>
      </c>
      <c r="B12" s="661" t="s">
        <v>87</v>
      </c>
      <c r="C12" s="68">
        <v>1</v>
      </c>
      <c r="D12" s="67" t="s">
        <v>88</v>
      </c>
      <c r="E12" s="60"/>
      <c r="F12" s="61"/>
      <c r="G12" s="62"/>
      <c r="H12" s="63"/>
      <c r="I12" s="64"/>
    </row>
    <row r="13" spans="1:9" ht="15.75">
      <c r="A13" s="659"/>
      <c r="B13" s="662"/>
      <c r="C13" s="69">
        <v>2</v>
      </c>
      <c r="D13" s="67" t="s">
        <v>89</v>
      </c>
      <c r="E13" s="60"/>
      <c r="F13" s="61"/>
      <c r="G13" s="62"/>
      <c r="H13" s="63"/>
      <c r="I13" s="64"/>
    </row>
    <row r="14" spans="1:9" ht="15.75">
      <c r="A14" s="659"/>
      <c r="B14" s="662"/>
      <c r="C14" s="69">
        <v>3</v>
      </c>
      <c r="D14" s="66" t="s">
        <v>90</v>
      </c>
      <c r="E14" s="60"/>
      <c r="F14" s="61"/>
      <c r="G14" s="62"/>
      <c r="H14" s="63"/>
      <c r="I14" s="64"/>
    </row>
    <row r="15" spans="1:9" ht="15.75">
      <c r="A15" s="659"/>
      <c r="B15" s="662"/>
      <c r="C15" s="69">
        <v>4</v>
      </c>
      <c r="D15" s="67" t="s">
        <v>91</v>
      </c>
      <c r="E15" s="60"/>
      <c r="F15" s="61"/>
      <c r="G15" s="62"/>
      <c r="H15" s="63"/>
      <c r="I15" s="64"/>
    </row>
    <row r="16" spans="1:9" ht="25.5">
      <c r="A16" s="659"/>
      <c r="B16" s="662"/>
      <c r="C16" s="69">
        <v>5</v>
      </c>
      <c r="D16" s="66" t="s">
        <v>92</v>
      </c>
      <c r="E16" s="60"/>
      <c r="F16" s="61"/>
      <c r="G16" s="62"/>
      <c r="H16" s="63"/>
      <c r="I16" s="64"/>
    </row>
    <row r="17" spans="1:9" ht="25.5">
      <c r="A17" s="660"/>
      <c r="B17" s="663"/>
      <c r="C17" s="69">
        <v>6</v>
      </c>
      <c r="D17" s="67" t="s">
        <v>93</v>
      </c>
      <c r="E17" s="60"/>
      <c r="F17" s="61"/>
      <c r="G17" s="62"/>
      <c r="H17" s="63"/>
      <c r="I17" s="64"/>
    </row>
    <row r="18" spans="1:9" ht="51">
      <c r="A18" s="658">
        <v>4</v>
      </c>
      <c r="B18" s="674" t="s">
        <v>94</v>
      </c>
      <c r="C18" s="71">
        <v>1</v>
      </c>
      <c r="D18" s="72" t="s">
        <v>95</v>
      </c>
      <c r="E18" s="60"/>
      <c r="F18" s="61"/>
      <c r="G18" s="62"/>
      <c r="H18" s="63"/>
      <c r="I18" s="64"/>
    </row>
    <row r="19" spans="1:9" ht="15.75">
      <c r="A19" s="659"/>
      <c r="B19" s="675"/>
      <c r="C19" s="71">
        <v>2</v>
      </c>
      <c r="D19" s="73" t="s">
        <v>96</v>
      </c>
      <c r="E19" s="60"/>
      <c r="F19" s="61"/>
      <c r="G19" s="62"/>
      <c r="H19" s="63"/>
      <c r="I19" s="64"/>
    </row>
    <row r="20" spans="1:9" ht="15.75">
      <c r="A20" s="659"/>
      <c r="B20" s="675"/>
      <c r="C20" s="71">
        <v>3</v>
      </c>
      <c r="D20" s="73" t="s">
        <v>97</v>
      </c>
      <c r="E20" s="60"/>
      <c r="F20" s="61"/>
      <c r="G20" s="62"/>
      <c r="H20" s="63"/>
      <c r="I20" s="64"/>
    </row>
    <row r="21" spans="1:9" ht="15.75">
      <c r="A21" s="659"/>
      <c r="B21" s="675"/>
      <c r="C21" s="71">
        <v>4</v>
      </c>
      <c r="D21" s="73" t="s">
        <v>98</v>
      </c>
      <c r="E21" s="60"/>
      <c r="F21" s="61"/>
      <c r="G21" s="62"/>
      <c r="H21" s="63"/>
      <c r="I21" s="64"/>
    </row>
    <row r="22" spans="1:9" ht="15.75">
      <c r="A22" s="659"/>
      <c r="B22" s="675"/>
      <c r="C22" s="71">
        <v>5</v>
      </c>
      <c r="D22" s="73" t="s">
        <v>99</v>
      </c>
      <c r="E22" s="60"/>
      <c r="F22" s="61"/>
      <c r="G22" s="62"/>
      <c r="H22" s="63"/>
      <c r="I22" s="64"/>
    </row>
    <row r="23" spans="1:9" ht="15.75">
      <c r="A23" s="659"/>
      <c r="B23" s="675"/>
      <c r="C23" s="71">
        <v>6</v>
      </c>
      <c r="D23" s="73" t="s">
        <v>100</v>
      </c>
      <c r="E23" s="60"/>
      <c r="F23" s="61"/>
      <c r="G23" s="62"/>
      <c r="H23" s="63"/>
      <c r="I23" s="64"/>
    </row>
    <row r="24" spans="1:9" ht="25.5">
      <c r="A24" s="659"/>
      <c r="B24" s="675"/>
      <c r="C24" s="71">
        <v>7</v>
      </c>
      <c r="D24" s="73" t="s">
        <v>101</v>
      </c>
      <c r="E24" s="60"/>
      <c r="F24" s="61"/>
      <c r="G24" s="62"/>
      <c r="H24" s="63"/>
      <c r="I24" s="64"/>
    </row>
    <row r="25" spans="1:9" ht="25.5">
      <c r="A25" s="659"/>
      <c r="B25" s="675"/>
      <c r="C25" s="71">
        <v>8</v>
      </c>
      <c r="D25" s="73" t="s">
        <v>102</v>
      </c>
      <c r="E25" s="60"/>
      <c r="F25" s="61"/>
      <c r="G25" s="62"/>
      <c r="H25" s="63"/>
      <c r="I25" s="64"/>
    </row>
    <row r="26" spans="1:9" ht="25.5">
      <c r="A26" s="659"/>
      <c r="B26" s="675"/>
      <c r="C26" s="71">
        <v>9</v>
      </c>
      <c r="D26" s="73" t="s">
        <v>103</v>
      </c>
      <c r="E26" s="60"/>
      <c r="F26" s="61"/>
      <c r="G26" s="62"/>
      <c r="H26" s="63"/>
      <c r="I26" s="64"/>
    </row>
    <row r="27" spans="1:9" ht="25.5">
      <c r="A27" s="659"/>
      <c r="B27" s="675"/>
      <c r="C27" s="71">
        <v>10</v>
      </c>
      <c r="D27" s="73" t="s">
        <v>104</v>
      </c>
      <c r="E27" s="60"/>
      <c r="F27" s="61"/>
      <c r="G27" s="62"/>
      <c r="H27" s="63"/>
      <c r="I27" s="64"/>
    </row>
    <row r="28" spans="1:9" ht="15.75">
      <c r="A28" s="660"/>
      <c r="B28" s="676"/>
      <c r="C28" s="71">
        <v>11</v>
      </c>
      <c r="D28" s="73" t="s">
        <v>105</v>
      </c>
      <c r="E28" s="60"/>
      <c r="F28" s="61"/>
      <c r="G28" s="62"/>
      <c r="H28" s="63"/>
      <c r="I28" s="64"/>
    </row>
    <row r="29" spans="1:9" ht="25.5" customHeight="1">
      <c r="A29" s="658">
        <v>5</v>
      </c>
      <c r="B29" s="661" t="s">
        <v>106</v>
      </c>
      <c r="C29" s="71">
        <v>1</v>
      </c>
      <c r="D29" s="73" t="s">
        <v>107</v>
      </c>
      <c r="E29" s="60"/>
      <c r="F29" s="61"/>
      <c r="G29" s="62"/>
      <c r="H29" s="63"/>
      <c r="I29" s="64"/>
    </row>
    <row r="30" spans="1:9" ht="15.75">
      <c r="A30" s="659"/>
      <c r="B30" s="662"/>
      <c r="C30" s="71">
        <v>2</v>
      </c>
      <c r="D30" s="72" t="s">
        <v>108</v>
      </c>
      <c r="E30" s="60"/>
      <c r="F30" s="61"/>
      <c r="G30" s="62"/>
      <c r="H30" s="63"/>
      <c r="I30" s="64"/>
    </row>
    <row r="31" spans="1:9" ht="15.75">
      <c r="A31" s="659"/>
      <c r="B31" s="662"/>
      <c r="C31" s="71">
        <v>3</v>
      </c>
      <c r="D31" s="73" t="s">
        <v>109</v>
      </c>
      <c r="E31" s="60"/>
      <c r="F31" s="61"/>
      <c r="G31" s="62"/>
      <c r="H31" s="63"/>
      <c r="I31" s="64"/>
    </row>
    <row r="32" spans="1:9" ht="15.75">
      <c r="A32" s="659"/>
      <c r="B32" s="662"/>
      <c r="C32" s="71">
        <v>4</v>
      </c>
      <c r="D32" s="73" t="s">
        <v>110</v>
      </c>
      <c r="E32" s="60"/>
      <c r="F32" s="61"/>
      <c r="G32" s="62"/>
      <c r="H32" s="63"/>
      <c r="I32" s="64"/>
    </row>
    <row r="33" spans="1:9" ht="25.5">
      <c r="A33" s="659"/>
      <c r="B33" s="662"/>
      <c r="C33" s="71">
        <v>5</v>
      </c>
      <c r="D33" s="73" t="s">
        <v>111</v>
      </c>
      <c r="E33" s="60"/>
      <c r="F33" s="61"/>
      <c r="G33" s="62"/>
      <c r="H33" s="63"/>
      <c r="I33" s="64"/>
    </row>
    <row r="34" spans="1:9" ht="25.5">
      <c r="A34" s="659"/>
      <c r="B34" s="662"/>
      <c r="C34" s="71">
        <v>6</v>
      </c>
      <c r="D34" s="73" t="s">
        <v>112</v>
      </c>
      <c r="E34" s="60"/>
      <c r="F34" s="61"/>
      <c r="G34" s="62"/>
      <c r="H34" s="63"/>
      <c r="I34" s="64"/>
    </row>
    <row r="35" spans="1:9" ht="15.75">
      <c r="A35" s="659"/>
      <c r="B35" s="662"/>
      <c r="C35" s="71">
        <v>7</v>
      </c>
      <c r="D35" s="73" t="s">
        <v>113</v>
      </c>
      <c r="E35" s="60"/>
      <c r="F35" s="61"/>
      <c r="G35" s="62"/>
      <c r="H35" s="63"/>
      <c r="I35" s="64"/>
    </row>
    <row r="36" spans="1:9" ht="38.25">
      <c r="A36" s="659"/>
      <c r="B36" s="662"/>
      <c r="C36" s="68">
        <v>8</v>
      </c>
      <c r="D36" s="73" t="s">
        <v>114</v>
      </c>
      <c r="E36" s="60"/>
      <c r="F36" s="61"/>
      <c r="G36" s="62"/>
      <c r="H36" s="63"/>
      <c r="I36" s="64"/>
    </row>
    <row r="37" spans="1:9" ht="15.75">
      <c r="A37" s="659"/>
      <c r="B37" s="662"/>
      <c r="C37" s="68">
        <v>9</v>
      </c>
      <c r="D37" s="67" t="s">
        <v>115</v>
      </c>
      <c r="E37" s="60"/>
      <c r="F37" s="61"/>
      <c r="G37" s="62"/>
      <c r="H37" s="63"/>
      <c r="I37" s="64"/>
    </row>
    <row r="38" spans="1:9" ht="15.75">
      <c r="A38" s="659"/>
      <c r="B38" s="662"/>
      <c r="C38" s="68">
        <v>10</v>
      </c>
      <c r="D38" s="67" t="s">
        <v>116</v>
      </c>
      <c r="E38" s="60"/>
      <c r="F38" s="61"/>
      <c r="G38" s="62"/>
      <c r="H38" s="63"/>
      <c r="I38" s="64"/>
    </row>
    <row r="39" spans="1:9" ht="15.75">
      <c r="A39" s="659"/>
      <c r="B39" s="662"/>
      <c r="C39" s="68">
        <v>11</v>
      </c>
      <c r="D39" s="67" t="s">
        <v>117</v>
      </c>
      <c r="E39" s="60"/>
      <c r="F39" s="61"/>
      <c r="G39" s="62"/>
      <c r="H39" s="63"/>
      <c r="I39" s="64"/>
    </row>
    <row r="40" spans="1:9" ht="15.75">
      <c r="A40" s="660"/>
      <c r="B40" s="663"/>
      <c r="C40" s="68">
        <v>12</v>
      </c>
      <c r="D40" s="67" t="s">
        <v>118</v>
      </c>
      <c r="E40" s="60"/>
      <c r="F40" s="61"/>
      <c r="G40" s="62"/>
      <c r="H40" s="63"/>
      <c r="I40" s="64"/>
    </row>
    <row r="41" spans="1:9" ht="38.25">
      <c r="A41" s="658">
        <v>6</v>
      </c>
      <c r="B41" s="677" t="s">
        <v>119</v>
      </c>
      <c r="C41" s="71">
        <v>1</v>
      </c>
      <c r="D41" s="59" t="s">
        <v>120</v>
      </c>
      <c r="E41" s="60"/>
      <c r="F41" s="61"/>
      <c r="G41" s="62"/>
      <c r="H41" s="63"/>
      <c r="I41" s="64"/>
    </row>
    <row r="42" spans="1:9" ht="25.5">
      <c r="A42" s="659"/>
      <c r="B42" s="678"/>
      <c r="C42" s="68">
        <v>2</v>
      </c>
      <c r="D42" s="67" t="s">
        <v>121</v>
      </c>
      <c r="E42" s="60"/>
      <c r="F42" s="61"/>
      <c r="G42" s="62"/>
      <c r="H42" s="63"/>
      <c r="I42" s="64"/>
    </row>
    <row r="43" spans="1:9" ht="51">
      <c r="A43" s="659"/>
      <c r="B43" s="678"/>
      <c r="C43" s="68">
        <v>3</v>
      </c>
      <c r="D43" s="59" t="s">
        <v>122</v>
      </c>
      <c r="E43" s="60"/>
      <c r="F43" s="61"/>
      <c r="G43" s="62"/>
      <c r="H43" s="63"/>
      <c r="I43" s="64"/>
    </row>
    <row r="44" spans="1:9" ht="15.75">
      <c r="A44" s="659"/>
      <c r="B44" s="678"/>
      <c r="C44" s="71">
        <v>4</v>
      </c>
      <c r="D44" s="70" t="s">
        <v>97</v>
      </c>
      <c r="E44" s="60"/>
      <c r="F44" s="61"/>
      <c r="G44" s="62"/>
      <c r="H44" s="63"/>
      <c r="I44" s="64"/>
    </row>
    <row r="45" spans="1:9" ht="15.75">
      <c r="A45" s="659"/>
      <c r="B45" s="678"/>
      <c r="C45" s="68">
        <v>5</v>
      </c>
      <c r="D45" s="70" t="s">
        <v>98</v>
      </c>
      <c r="E45" s="60"/>
      <c r="F45" s="61"/>
      <c r="G45" s="62"/>
      <c r="H45" s="63"/>
      <c r="I45" s="64"/>
    </row>
    <row r="46" spans="1:9" ht="15.75">
      <c r="A46" s="659"/>
      <c r="B46" s="678"/>
      <c r="C46" s="68">
        <v>6</v>
      </c>
      <c r="D46" s="70" t="s">
        <v>99</v>
      </c>
      <c r="E46" s="60"/>
      <c r="F46" s="61"/>
      <c r="G46" s="62"/>
      <c r="H46" s="63"/>
      <c r="I46" s="64"/>
    </row>
    <row r="47" spans="1:9" ht="15.75">
      <c r="A47" s="659"/>
      <c r="B47" s="678"/>
      <c r="C47" s="71">
        <v>7</v>
      </c>
      <c r="D47" s="70" t="s">
        <v>100</v>
      </c>
      <c r="E47" s="60"/>
      <c r="F47" s="61"/>
      <c r="G47" s="62"/>
      <c r="H47" s="63"/>
      <c r="I47" s="64"/>
    </row>
    <row r="48" spans="1:9" ht="25.5">
      <c r="A48" s="659"/>
      <c r="B48" s="678"/>
      <c r="C48" s="68">
        <v>8</v>
      </c>
      <c r="D48" s="70" t="s">
        <v>101</v>
      </c>
      <c r="E48" s="60"/>
      <c r="F48" s="61"/>
      <c r="G48" s="62"/>
      <c r="H48" s="63"/>
      <c r="I48" s="64"/>
    </row>
    <row r="49" spans="1:9" ht="25.5">
      <c r="A49" s="659"/>
      <c r="B49" s="678"/>
      <c r="C49" s="68">
        <v>9</v>
      </c>
      <c r="D49" s="70" t="s">
        <v>102</v>
      </c>
      <c r="E49" s="60"/>
      <c r="F49" s="61"/>
      <c r="G49" s="62"/>
      <c r="H49" s="63"/>
      <c r="I49" s="64"/>
    </row>
    <row r="50" spans="1:9" ht="25.5">
      <c r="A50" s="659"/>
      <c r="B50" s="678"/>
      <c r="C50" s="71">
        <v>10</v>
      </c>
      <c r="D50" s="70" t="s">
        <v>103</v>
      </c>
      <c r="E50" s="60"/>
      <c r="F50" s="61"/>
      <c r="G50" s="62"/>
      <c r="H50" s="63"/>
      <c r="I50" s="64"/>
    </row>
    <row r="51" spans="1:9" ht="25.5">
      <c r="A51" s="659"/>
      <c r="B51" s="678"/>
      <c r="C51" s="68">
        <v>11</v>
      </c>
      <c r="D51" s="70" t="s">
        <v>104</v>
      </c>
      <c r="E51" s="60"/>
      <c r="F51" s="61"/>
      <c r="G51" s="62"/>
      <c r="H51" s="63"/>
      <c r="I51" s="64"/>
    </row>
    <row r="52" spans="1:9" ht="15.75">
      <c r="A52" s="658">
        <v>7</v>
      </c>
      <c r="B52" s="679" t="s">
        <v>123</v>
      </c>
      <c r="C52" s="68">
        <v>1</v>
      </c>
      <c r="D52" s="70" t="s">
        <v>105</v>
      </c>
      <c r="E52" s="60"/>
      <c r="F52" s="61"/>
      <c r="G52" s="62"/>
      <c r="H52" s="63"/>
      <c r="I52" s="64"/>
    </row>
    <row r="53" spans="1:9" ht="25.5">
      <c r="A53" s="659"/>
      <c r="B53" s="680"/>
      <c r="C53" s="68">
        <v>2</v>
      </c>
      <c r="D53" s="74" t="s">
        <v>124</v>
      </c>
      <c r="E53" s="60"/>
      <c r="F53" s="61"/>
      <c r="G53" s="62"/>
      <c r="H53" s="63"/>
      <c r="I53" s="64"/>
    </row>
    <row r="54" spans="1:9" ht="38.25">
      <c r="A54" s="659"/>
      <c r="B54" s="680"/>
      <c r="C54" s="68">
        <v>3</v>
      </c>
      <c r="D54" s="74" t="s">
        <v>125</v>
      </c>
      <c r="E54" s="60"/>
      <c r="F54" s="61"/>
      <c r="G54" s="62"/>
      <c r="H54" s="63"/>
      <c r="I54" s="64"/>
    </row>
    <row r="55" spans="1:9" ht="38.25">
      <c r="A55" s="659"/>
      <c r="B55" s="680"/>
      <c r="C55" s="68">
        <v>4</v>
      </c>
      <c r="D55" s="59" t="s">
        <v>120</v>
      </c>
      <c r="E55" s="60"/>
      <c r="F55" s="61"/>
      <c r="G55" s="62"/>
      <c r="H55" s="63"/>
      <c r="I55" s="64"/>
    </row>
    <row r="56" spans="1:9" ht="25.5">
      <c r="A56" s="659"/>
      <c r="B56" s="680"/>
      <c r="C56" s="68">
        <v>5</v>
      </c>
      <c r="D56" s="67" t="s">
        <v>126</v>
      </c>
      <c r="E56" s="60"/>
      <c r="F56" s="61"/>
      <c r="G56" s="62"/>
      <c r="H56" s="63"/>
      <c r="I56" s="64"/>
    </row>
    <row r="57" spans="1:9" ht="25.5">
      <c r="A57" s="659"/>
      <c r="B57" s="680"/>
      <c r="C57" s="68">
        <v>6</v>
      </c>
      <c r="D57" s="67" t="s">
        <v>127</v>
      </c>
      <c r="E57" s="60"/>
      <c r="F57" s="61"/>
      <c r="G57" s="62"/>
      <c r="H57" s="63"/>
      <c r="I57" s="64"/>
    </row>
    <row r="58" spans="1:9" ht="25.5">
      <c r="A58" s="659"/>
      <c r="B58" s="680"/>
      <c r="C58" s="68">
        <v>7</v>
      </c>
      <c r="D58" s="66" t="s">
        <v>128</v>
      </c>
      <c r="E58" s="60"/>
      <c r="F58" s="61"/>
      <c r="G58" s="62"/>
      <c r="H58" s="63"/>
      <c r="I58" s="64"/>
    </row>
    <row r="59" spans="1:9" ht="38.25">
      <c r="A59" s="659"/>
      <c r="B59" s="680"/>
      <c r="C59" s="68">
        <v>8</v>
      </c>
      <c r="D59" s="66" t="s">
        <v>129</v>
      </c>
      <c r="E59" s="60"/>
      <c r="F59" s="61"/>
      <c r="G59" s="62"/>
      <c r="H59" s="63"/>
      <c r="I59" s="64"/>
    </row>
    <row r="60" spans="1:9" ht="25.5">
      <c r="A60" s="659"/>
      <c r="B60" s="680"/>
      <c r="C60" s="68">
        <v>9</v>
      </c>
      <c r="D60" s="67" t="s">
        <v>130</v>
      </c>
      <c r="E60" s="60"/>
      <c r="F60" s="61"/>
      <c r="G60" s="62"/>
      <c r="H60" s="63"/>
      <c r="I60" s="64"/>
    </row>
    <row r="61" spans="1:9" ht="25.5">
      <c r="A61" s="659"/>
      <c r="B61" s="680"/>
      <c r="C61" s="68">
        <v>10</v>
      </c>
      <c r="D61" s="67" t="s">
        <v>131</v>
      </c>
      <c r="E61" s="60"/>
      <c r="F61" s="61"/>
      <c r="G61" s="62"/>
      <c r="H61" s="63"/>
      <c r="I61" s="64"/>
    </row>
    <row r="62" spans="1:9" ht="25.5">
      <c r="A62" s="659"/>
      <c r="B62" s="680"/>
      <c r="C62" s="68">
        <v>11</v>
      </c>
      <c r="D62" s="67" t="s">
        <v>132</v>
      </c>
      <c r="E62" s="60"/>
      <c r="F62" s="61"/>
      <c r="G62" s="62"/>
      <c r="H62" s="63"/>
      <c r="I62" s="64"/>
    </row>
    <row r="63" spans="1:9" ht="15.75">
      <c r="A63" s="659"/>
      <c r="B63" s="680"/>
      <c r="C63" s="68">
        <v>12</v>
      </c>
      <c r="D63" s="67" t="s">
        <v>133</v>
      </c>
      <c r="E63" s="60"/>
      <c r="F63" s="61"/>
      <c r="G63" s="62"/>
      <c r="H63" s="63"/>
      <c r="I63" s="64"/>
    </row>
    <row r="64" spans="1:9" ht="25.5">
      <c r="A64" s="659"/>
      <c r="B64" s="680"/>
      <c r="C64" s="68">
        <v>13</v>
      </c>
      <c r="D64" s="67" t="s">
        <v>134</v>
      </c>
      <c r="E64" s="60"/>
      <c r="F64" s="61"/>
      <c r="G64" s="62"/>
      <c r="H64" s="63"/>
      <c r="I64" s="64"/>
    </row>
    <row r="65" spans="1:9" ht="15.75">
      <c r="A65" s="659"/>
      <c r="B65" s="680"/>
      <c r="C65" s="68">
        <v>14</v>
      </c>
      <c r="D65" s="67" t="s">
        <v>135</v>
      </c>
      <c r="E65" s="60"/>
      <c r="F65" s="61"/>
      <c r="G65" s="62"/>
      <c r="H65" s="63"/>
      <c r="I65" s="64"/>
    </row>
    <row r="66" spans="1:9" ht="15.75">
      <c r="A66" s="659"/>
      <c r="B66" s="680"/>
      <c r="C66" s="68">
        <v>15</v>
      </c>
      <c r="D66" s="67" t="s">
        <v>136</v>
      </c>
      <c r="E66" s="60"/>
      <c r="F66" s="61"/>
      <c r="G66" s="62"/>
      <c r="H66" s="63"/>
      <c r="I66" s="64"/>
    </row>
    <row r="67" spans="1:9" ht="15.75">
      <c r="A67" s="659"/>
      <c r="B67" s="680"/>
      <c r="C67" s="68">
        <v>16</v>
      </c>
      <c r="D67" s="67" t="s">
        <v>137</v>
      </c>
      <c r="E67" s="60"/>
      <c r="F67" s="61"/>
      <c r="G67" s="62"/>
      <c r="H67" s="63"/>
      <c r="I67" s="64"/>
    </row>
    <row r="68" spans="1:9" ht="15.75">
      <c r="A68" s="659"/>
      <c r="B68" s="680"/>
      <c r="C68" s="68">
        <v>17</v>
      </c>
      <c r="D68" s="67" t="s">
        <v>138</v>
      </c>
      <c r="E68" s="60"/>
      <c r="F68" s="61"/>
      <c r="G68" s="62"/>
      <c r="H68" s="63"/>
      <c r="I68" s="64"/>
    </row>
    <row r="69" spans="1:9" ht="15.75">
      <c r="A69" s="659"/>
      <c r="B69" s="680"/>
      <c r="C69" s="68">
        <v>18</v>
      </c>
      <c r="D69" s="67" t="s">
        <v>117</v>
      </c>
      <c r="E69" s="60"/>
      <c r="F69" s="61"/>
      <c r="G69" s="62"/>
      <c r="H69" s="63"/>
      <c r="I69" s="64"/>
    </row>
    <row r="70" spans="1:9" ht="15.75">
      <c r="A70" s="659"/>
      <c r="B70" s="680"/>
      <c r="C70" s="68">
        <v>19</v>
      </c>
      <c r="D70" s="67" t="s">
        <v>139</v>
      </c>
      <c r="E70" s="60"/>
      <c r="F70" s="61"/>
      <c r="G70" s="62"/>
      <c r="H70" s="63"/>
      <c r="I70" s="64"/>
    </row>
    <row r="71" spans="1:9" ht="25.5">
      <c r="A71" s="660"/>
      <c r="B71" s="681"/>
      <c r="C71" s="68">
        <v>20</v>
      </c>
      <c r="D71" s="67" t="s">
        <v>140</v>
      </c>
      <c r="E71" s="60"/>
      <c r="F71" s="61"/>
      <c r="G71" s="62"/>
      <c r="H71" s="63"/>
      <c r="I71" s="64"/>
    </row>
    <row r="72" spans="1:9" ht="51" customHeight="1">
      <c r="A72" s="686">
        <v>8</v>
      </c>
      <c r="B72" s="685" t="s">
        <v>141</v>
      </c>
      <c r="C72" s="555">
        <v>1</v>
      </c>
      <c r="D72" s="59" t="s">
        <v>142</v>
      </c>
      <c r="E72" s="60"/>
      <c r="F72" s="61"/>
      <c r="G72" s="62"/>
      <c r="H72" s="63"/>
      <c r="I72" s="64"/>
    </row>
    <row r="73" spans="1:9" ht="25.5">
      <c r="A73" s="686"/>
      <c r="B73" s="685"/>
      <c r="C73" s="556">
        <v>2</v>
      </c>
      <c r="D73" s="70" t="s">
        <v>143</v>
      </c>
      <c r="E73" s="60"/>
      <c r="F73" s="61"/>
      <c r="G73" s="62"/>
      <c r="H73" s="63"/>
      <c r="I73" s="64"/>
    </row>
    <row r="74" spans="1:9" ht="25.5">
      <c r="A74" s="686"/>
      <c r="B74" s="685"/>
      <c r="C74" s="556">
        <v>3</v>
      </c>
      <c r="D74" s="70" t="s">
        <v>144</v>
      </c>
      <c r="E74" s="60"/>
      <c r="F74" s="61"/>
      <c r="G74" s="62"/>
      <c r="H74" s="63"/>
      <c r="I74" s="64"/>
    </row>
    <row r="75" spans="1:9" ht="25.5">
      <c r="A75" s="658">
        <v>9</v>
      </c>
      <c r="B75" s="682" t="s">
        <v>149</v>
      </c>
      <c r="C75" s="75">
        <v>1</v>
      </c>
      <c r="D75" s="70" t="s">
        <v>150</v>
      </c>
      <c r="E75" s="60"/>
      <c r="F75" s="61"/>
      <c r="G75" s="62"/>
      <c r="H75" s="63"/>
      <c r="I75" s="64"/>
    </row>
    <row r="76" spans="1:9" ht="38.25">
      <c r="A76" s="659"/>
      <c r="B76" s="683"/>
      <c r="C76" s="75">
        <v>2</v>
      </c>
      <c r="D76" s="67" t="s">
        <v>151</v>
      </c>
      <c r="E76" s="60"/>
      <c r="F76" s="61"/>
      <c r="G76" s="62"/>
      <c r="H76" s="63"/>
      <c r="I76" s="64"/>
    </row>
    <row r="77" spans="1:9" ht="38.25">
      <c r="A77" s="659"/>
      <c r="B77" s="683"/>
      <c r="C77" s="75">
        <v>3</v>
      </c>
      <c r="D77" s="66" t="s">
        <v>152</v>
      </c>
      <c r="E77" s="60"/>
      <c r="F77" s="61"/>
      <c r="G77" s="62"/>
      <c r="H77" s="63"/>
      <c r="I77" s="64"/>
    </row>
    <row r="78" spans="1:9" ht="25.5">
      <c r="A78" s="659"/>
      <c r="B78" s="683"/>
      <c r="C78" s="75">
        <v>4</v>
      </c>
      <c r="D78" s="67" t="s">
        <v>153</v>
      </c>
      <c r="E78" s="60"/>
      <c r="F78" s="61"/>
      <c r="G78" s="62"/>
      <c r="H78" s="63"/>
      <c r="I78" s="64"/>
    </row>
    <row r="79" spans="1:9" ht="25.5">
      <c r="A79" s="659"/>
      <c r="B79" s="683"/>
      <c r="C79" s="75">
        <v>5</v>
      </c>
      <c r="D79" s="67" t="s">
        <v>154</v>
      </c>
      <c r="E79" s="60"/>
      <c r="F79" s="61"/>
      <c r="G79" s="62"/>
      <c r="H79" s="63"/>
      <c r="I79" s="64"/>
    </row>
    <row r="80" spans="1:9" ht="15.75">
      <c r="A80" s="659"/>
      <c r="B80" s="683"/>
      <c r="C80" s="75">
        <v>6</v>
      </c>
      <c r="D80" s="67" t="s">
        <v>155</v>
      </c>
      <c r="E80" s="60"/>
      <c r="F80" s="61"/>
      <c r="G80" s="62"/>
      <c r="H80" s="63"/>
      <c r="I80" s="64"/>
    </row>
    <row r="81" spans="1:9" ht="38.25">
      <c r="A81" s="659"/>
      <c r="B81" s="683"/>
      <c r="C81" s="75">
        <v>7</v>
      </c>
      <c r="D81" s="66" t="s">
        <v>156</v>
      </c>
      <c r="E81" s="60"/>
      <c r="F81" s="61"/>
      <c r="G81" s="62"/>
      <c r="H81" s="63"/>
      <c r="I81" s="64"/>
    </row>
    <row r="82" spans="1:9" ht="38.25">
      <c r="A82" s="659"/>
      <c r="B82" s="683"/>
      <c r="C82" s="75">
        <v>8</v>
      </c>
      <c r="D82" s="74" t="s">
        <v>157</v>
      </c>
      <c r="E82" s="60"/>
      <c r="F82" s="61"/>
      <c r="G82" s="62"/>
      <c r="H82" s="63"/>
      <c r="I82" s="64"/>
    </row>
    <row r="83" spans="1:9" ht="25.5">
      <c r="A83" s="659"/>
      <c r="B83" s="683"/>
      <c r="C83" s="75">
        <v>9</v>
      </c>
      <c r="D83" s="74" t="s">
        <v>158</v>
      </c>
      <c r="E83" s="60"/>
      <c r="F83" s="61"/>
      <c r="G83" s="62"/>
      <c r="H83" s="63"/>
      <c r="I83" s="64"/>
    </row>
    <row r="84" spans="1:9" ht="38.25">
      <c r="A84" s="659"/>
      <c r="B84" s="683"/>
      <c r="C84" s="75">
        <v>10</v>
      </c>
      <c r="D84" s="74" t="s">
        <v>159</v>
      </c>
      <c r="E84" s="60"/>
      <c r="F84" s="61"/>
      <c r="G84" s="62"/>
      <c r="H84" s="63"/>
      <c r="I84" s="64"/>
    </row>
    <row r="85" spans="1:9" ht="25.5">
      <c r="A85" s="659"/>
      <c r="B85" s="683"/>
      <c r="C85" s="75">
        <v>11</v>
      </c>
      <c r="D85" s="74" t="s">
        <v>160</v>
      </c>
      <c r="E85" s="60"/>
      <c r="F85" s="61"/>
      <c r="G85" s="62"/>
      <c r="H85" s="63"/>
      <c r="I85" s="64"/>
    </row>
    <row r="86" spans="1:9" ht="25.5">
      <c r="A86" s="659"/>
      <c r="B86" s="683"/>
      <c r="C86" s="75">
        <v>12</v>
      </c>
      <c r="D86" s="74" t="s">
        <v>161</v>
      </c>
      <c r="E86" s="60"/>
      <c r="F86" s="61"/>
      <c r="G86" s="62"/>
      <c r="H86" s="63"/>
      <c r="I86" s="64"/>
    </row>
    <row r="87" spans="1:9" ht="25.5">
      <c r="A87" s="659"/>
      <c r="B87" s="683"/>
      <c r="C87" s="75">
        <v>13</v>
      </c>
      <c r="D87" s="67" t="s">
        <v>162</v>
      </c>
      <c r="E87" s="60"/>
      <c r="F87" s="61"/>
      <c r="G87" s="62"/>
      <c r="H87" s="63"/>
      <c r="I87" s="64"/>
    </row>
    <row r="88" spans="1:9" ht="15.75">
      <c r="A88" s="660"/>
      <c r="B88" s="684"/>
      <c r="C88" s="75">
        <v>14</v>
      </c>
      <c r="D88" s="67" t="s">
        <v>163</v>
      </c>
      <c r="E88" s="60"/>
      <c r="F88" s="61"/>
      <c r="G88" s="62"/>
      <c r="H88" s="63"/>
      <c r="I88" s="64"/>
    </row>
    <row r="89" spans="1:9" ht="38.25">
      <c r="A89" s="658">
        <v>10</v>
      </c>
      <c r="B89" s="661" t="s">
        <v>164</v>
      </c>
      <c r="C89" s="68">
        <v>1</v>
      </c>
      <c r="D89" s="67" t="s">
        <v>165</v>
      </c>
      <c r="E89" s="60"/>
      <c r="F89" s="61"/>
      <c r="G89" s="62"/>
      <c r="H89" s="63"/>
      <c r="I89" s="64"/>
    </row>
    <row r="90" spans="1:9" ht="38.25">
      <c r="A90" s="659"/>
      <c r="B90" s="662"/>
      <c r="C90" s="68">
        <v>2</v>
      </c>
      <c r="D90" s="67" t="s">
        <v>166</v>
      </c>
      <c r="E90" s="60"/>
      <c r="F90" s="61"/>
      <c r="G90" s="62"/>
      <c r="H90" s="63"/>
      <c r="I90" s="64"/>
    </row>
    <row r="91" spans="1:9" ht="51">
      <c r="A91" s="659"/>
      <c r="B91" s="662"/>
      <c r="C91" s="68">
        <v>3</v>
      </c>
      <c r="D91" s="67" t="s">
        <v>167</v>
      </c>
      <c r="E91" s="60"/>
      <c r="F91" s="61"/>
      <c r="G91" s="62"/>
      <c r="H91" s="63"/>
      <c r="I91" s="64"/>
    </row>
    <row r="92" spans="1:9" ht="25.5">
      <c r="A92" s="659"/>
      <c r="B92" s="662"/>
      <c r="C92" s="68">
        <v>4</v>
      </c>
      <c r="D92" s="74" t="s">
        <v>168</v>
      </c>
      <c r="E92" s="60"/>
      <c r="F92" s="61"/>
      <c r="G92" s="62"/>
      <c r="H92" s="63"/>
      <c r="I92" s="64"/>
    </row>
    <row r="93" spans="1:9" ht="15.75">
      <c r="A93" s="659"/>
      <c r="B93" s="662"/>
      <c r="C93" s="68">
        <v>5</v>
      </c>
      <c r="D93" s="74" t="s">
        <v>169</v>
      </c>
      <c r="E93" s="60"/>
      <c r="F93" s="61"/>
      <c r="G93" s="62"/>
      <c r="H93" s="63"/>
      <c r="I93" s="64"/>
    </row>
    <row r="94" spans="1:9" ht="25.5">
      <c r="A94" s="659"/>
      <c r="B94" s="662"/>
      <c r="C94" s="68">
        <v>6</v>
      </c>
      <c r="D94" s="74" t="s">
        <v>170</v>
      </c>
      <c r="E94" s="60"/>
      <c r="F94" s="61"/>
      <c r="G94" s="62"/>
      <c r="H94" s="63"/>
      <c r="I94" s="64"/>
    </row>
    <row r="95" spans="1:9" ht="38.25">
      <c r="A95" s="659"/>
      <c r="B95" s="662"/>
      <c r="C95" s="68">
        <v>7</v>
      </c>
      <c r="D95" s="74" t="s">
        <v>171</v>
      </c>
      <c r="E95" s="60"/>
      <c r="F95" s="61"/>
      <c r="G95" s="62"/>
      <c r="H95" s="63"/>
      <c r="I95" s="64"/>
    </row>
    <row r="96" spans="1:9" ht="63.75">
      <c r="A96" s="659"/>
      <c r="B96" s="662"/>
      <c r="C96" s="68">
        <v>8</v>
      </c>
      <c r="D96" s="74" t="s">
        <v>172</v>
      </c>
      <c r="E96" s="60"/>
      <c r="F96" s="61"/>
      <c r="G96" s="62"/>
      <c r="H96" s="63"/>
      <c r="I96" s="64"/>
    </row>
    <row r="97" spans="1:9" ht="25.5">
      <c r="A97" s="659"/>
      <c r="B97" s="662"/>
      <c r="C97" s="68">
        <v>9</v>
      </c>
      <c r="D97" s="74" t="s">
        <v>173</v>
      </c>
      <c r="E97" s="60"/>
      <c r="F97" s="61"/>
      <c r="G97" s="62"/>
      <c r="H97" s="63"/>
      <c r="I97" s="64"/>
    </row>
    <row r="98" spans="1:9" ht="15.75">
      <c r="A98" s="660"/>
      <c r="B98" s="663"/>
      <c r="C98" s="68">
        <v>10</v>
      </c>
      <c r="D98" s="74" t="s">
        <v>174</v>
      </c>
      <c r="E98" s="60"/>
      <c r="F98" s="61"/>
      <c r="G98" s="62"/>
      <c r="H98" s="63"/>
      <c r="I98" s="64"/>
    </row>
    <row r="99" spans="1:9" s="76" customFormat="1" ht="25.5" customHeight="1">
      <c r="A99" s="690" t="s">
        <v>36</v>
      </c>
      <c r="B99" s="687" t="s">
        <v>175</v>
      </c>
      <c r="C99" s="71">
        <v>1</v>
      </c>
      <c r="D99" s="66" t="s">
        <v>176</v>
      </c>
      <c r="E99" s="60"/>
      <c r="F99" s="61"/>
      <c r="G99" s="62"/>
      <c r="H99" s="63"/>
      <c r="I99" s="64"/>
    </row>
    <row r="100" spans="1:9" s="76" customFormat="1" ht="25.5">
      <c r="A100" s="691"/>
      <c r="B100" s="688"/>
      <c r="C100" s="71">
        <v>2</v>
      </c>
      <c r="D100" s="67" t="s">
        <v>177</v>
      </c>
      <c r="E100" s="60"/>
      <c r="F100" s="61"/>
      <c r="G100" s="62"/>
      <c r="H100" s="63"/>
      <c r="I100" s="64"/>
    </row>
    <row r="101" spans="1:9" s="76" customFormat="1" ht="25.5">
      <c r="A101" s="691"/>
      <c r="B101" s="688"/>
      <c r="C101" s="71">
        <v>3</v>
      </c>
      <c r="D101" s="74" t="s">
        <v>168</v>
      </c>
      <c r="E101" s="60"/>
      <c r="F101" s="61"/>
      <c r="G101" s="62"/>
      <c r="H101" s="63"/>
      <c r="I101" s="64"/>
    </row>
    <row r="102" spans="1:9" s="76" customFormat="1" ht="15.75">
      <c r="A102" s="691"/>
      <c r="B102" s="688"/>
      <c r="C102" s="71">
        <v>4</v>
      </c>
      <c r="D102" s="74" t="s">
        <v>169</v>
      </c>
      <c r="E102" s="60"/>
      <c r="F102" s="61"/>
      <c r="G102" s="62"/>
      <c r="H102" s="63"/>
      <c r="I102" s="64"/>
    </row>
    <row r="103" spans="1:9" s="76" customFormat="1" ht="25.5">
      <c r="A103" s="691"/>
      <c r="B103" s="688"/>
      <c r="C103" s="71">
        <v>5</v>
      </c>
      <c r="D103" s="74" t="s">
        <v>178</v>
      </c>
      <c r="E103" s="60"/>
      <c r="F103" s="61"/>
      <c r="G103" s="62"/>
      <c r="H103" s="63"/>
      <c r="I103" s="64"/>
    </row>
    <row r="104" spans="1:9" s="76" customFormat="1" ht="38.25">
      <c r="A104" s="691"/>
      <c r="B104" s="688"/>
      <c r="C104" s="71">
        <v>6</v>
      </c>
      <c r="D104" s="74" t="s">
        <v>171</v>
      </c>
      <c r="E104" s="60"/>
      <c r="F104" s="61"/>
      <c r="G104" s="62"/>
      <c r="H104" s="63"/>
      <c r="I104" s="64"/>
    </row>
    <row r="105" spans="1:9" s="76" customFormat="1" ht="25.5">
      <c r="A105" s="691"/>
      <c r="B105" s="688"/>
      <c r="C105" s="71">
        <v>7</v>
      </c>
      <c r="D105" s="74" t="s">
        <v>179</v>
      </c>
      <c r="E105" s="60"/>
      <c r="F105" s="61"/>
      <c r="G105" s="62"/>
      <c r="H105" s="63"/>
      <c r="I105" s="64"/>
    </row>
    <row r="106" spans="1:9" s="76" customFormat="1" ht="25.5">
      <c r="A106" s="691"/>
      <c r="B106" s="688"/>
      <c r="C106" s="71">
        <v>8</v>
      </c>
      <c r="D106" s="74" t="s">
        <v>173</v>
      </c>
      <c r="E106" s="60"/>
      <c r="F106" s="61"/>
      <c r="G106" s="62"/>
      <c r="H106" s="63"/>
      <c r="I106" s="64"/>
    </row>
    <row r="107" spans="1:9" s="76" customFormat="1" ht="15.75">
      <c r="A107" s="691"/>
      <c r="B107" s="688"/>
      <c r="C107" s="71">
        <v>9</v>
      </c>
      <c r="D107" s="74" t="s">
        <v>180</v>
      </c>
      <c r="E107" s="60"/>
      <c r="F107" s="61"/>
      <c r="G107" s="62"/>
      <c r="H107" s="63"/>
      <c r="I107" s="64"/>
    </row>
    <row r="108" spans="1:9" s="76" customFormat="1" ht="38.25">
      <c r="A108" s="691"/>
      <c r="B108" s="688"/>
      <c r="C108" s="71">
        <v>10</v>
      </c>
      <c r="D108" s="74" t="s">
        <v>181</v>
      </c>
      <c r="E108" s="60"/>
      <c r="F108" s="61"/>
      <c r="G108" s="62"/>
      <c r="H108" s="63"/>
      <c r="I108" s="64"/>
    </row>
    <row r="109" spans="1:9" s="76" customFormat="1" ht="15.75">
      <c r="A109" s="692"/>
      <c r="B109" s="689"/>
      <c r="C109" s="71">
        <v>11</v>
      </c>
      <c r="D109" s="74" t="s">
        <v>174</v>
      </c>
      <c r="E109" s="60"/>
      <c r="F109" s="61"/>
      <c r="G109" s="62"/>
      <c r="H109" s="63"/>
      <c r="I109" s="64"/>
    </row>
    <row r="110" spans="1:9" ht="25.5">
      <c r="A110" s="658">
        <v>11</v>
      </c>
      <c r="B110" s="661" t="s">
        <v>182</v>
      </c>
      <c r="C110" s="68">
        <v>1</v>
      </c>
      <c r="D110" s="59" t="s">
        <v>689</v>
      </c>
      <c r="E110" s="60"/>
      <c r="F110" s="61"/>
      <c r="G110" s="62"/>
      <c r="H110" s="63"/>
      <c r="I110" s="64"/>
    </row>
    <row r="111" spans="1:9" ht="25.5">
      <c r="A111" s="659"/>
      <c r="B111" s="662"/>
      <c r="C111" s="68">
        <v>2</v>
      </c>
      <c r="D111" s="66" t="s">
        <v>183</v>
      </c>
      <c r="E111" s="60"/>
      <c r="F111" s="61"/>
      <c r="G111" s="62"/>
      <c r="H111" s="63"/>
      <c r="I111" s="64"/>
    </row>
    <row r="112" spans="1:9" ht="25.5">
      <c r="A112" s="659"/>
      <c r="B112" s="662"/>
      <c r="C112" s="68">
        <v>3</v>
      </c>
      <c r="D112" s="66" t="s">
        <v>184</v>
      </c>
      <c r="E112" s="60"/>
      <c r="F112" s="61"/>
      <c r="G112" s="62"/>
      <c r="H112" s="63"/>
      <c r="I112" s="64"/>
    </row>
    <row r="113" spans="1:9" ht="25.5">
      <c r="A113" s="659"/>
      <c r="B113" s="662"/>
      <c r="C113" s="58">
        <v>4</v>
      </c>
      <c r="D113" s="77" t="s">
        <v>185</v>
      </c>
      <c r="E113" s="60"/>
      <c r="F113" s="61"/>
      <c r="G113" s="62"/>
      <c r="H113" s="63"/>
      <c r="I113" s="64"/>
    </row>
    <row r="114" spans="1:9" ht="15.75">
      <c r="A114" s="659"/>
      <c r="B114" s="662"/>
      <c r="C114" s="68">
        <v>5</v>
      </c>
      <c r="D114" s="74" t="s">
        <v>145</v>
      </c>
      <c r="E114" s="60"/>
      <c r="F114" s="557"/>
      <c r="G114" s="558"/>
      <c r="H114" s="63"/>
      <c r="I114" s="64"/>
    </row>
    <row r="115" spans="1:9" ht="25.5">
      <c r="A115" s="659"/>
      <c r="B115" s="662"/>
      <c r="C115" s="68">
        <v>6</v>
      </c>
      <c r="D115" s="74" t="s">
        <v>146</v>
      </c>
      <c r="E115" s="60"/>
      <c r="F115" s="557"/>
      <c r="G115" s="558"/>
      <c r="H115" s="63"/>
      <c r="I115" s="64"/>
    </row>
    <row r="116" spans="1:9" ht="25.5">
      <c r="A116" s="659"/>
      <c r="B116" s="662"/>
      <c r="C116" s="68">
        <v>7</v>
      </c>
      <c r="D116" s="74" t="s">
        <v>147</v>
      </c>
      <c r="E116" s="60"/>
      <c r="F116" s="557"/>
      <c r="G116" s="558"/>
      <c r="H116" s="63"/>
      <c r="I116" s="64"/>
    </row>
    <row r="117" spans="1:9" ht="38.25">
      <c r="A117" s="659"/>
      <c r="B117" s="662"/>
      <c r="C117" s="58">
        <v>8</v>
      </c>
      <c r="D117" s="74" t="s">
        <v>148</v>
      </c>
      <c r="E117" s="60"/>
      <c r="F117" s="557"/>
      <c r="G117" s="558"/>
      <c r="H117" s="63"/>
      <c r="I117" s="64"/>
    </row>
    <row r="118" spans="1:9" ht="76.5">
      <c r="A118" s="658">
        <v>12</v>
      </c>
      <c r="B118" s="687" t="s">
        <v>186</v>
      </c>
      <c r="C118" s="68">
        <v>1</v>
      </c>
      <c r="D118" s="66" t="s">
        <v>187</v>
      </c>
      <c r="E118" s="60"/>
      <c r="F118" s="61"/>
      <c r="G118" s="62"/>
      <c r="H118" s="63"/>
      <c r="I118" s="64"/>
    </row>
    <row r="119" spans="1:9" ht="15.75">
      <c r="A119" s="659"/>
      <c r="B119" s="688"/>
      <c r="C119" s="68">
        <v>2</v>
      </c>
      <c r="D119" s="66" t="s">
        <v>188</v>
      </c>
      <c r="E119" s="60"/>
      <c r="F119" s="61"/>
      <c r="G119" s="62"/>
      <c r="H119" s="63"/>
      <c r="I119" s="64"/>
    </row>
    <row r="120" spans="1:9" ht="25.5">
      <c r="A120" s="660"/>
      <c r="B120" s="689"/>
      <c r="C120" s="68">
        <v>3</v>
      </c>
      <c r="D120" s="66" t="s">
        <v>189</v>
      </c>
      <c r="E120" s="60"/>
      <c r="F120" s="61"/>
      <c r="G120" s="62"/>
      <c r="H120" s="63"/>
      <c r="I120" s="64"/>
    </row>
    <row r="121" spans="1:9" ht="51">
      <c r="A121" s="658">
        <v>13</v>
      </c>
      <c r="B121" s="687" t="s">
        <v>190</v>
      </c>
      <c r="C121" s="78">
        <v>1</v>
      </c>
      <c r="D121" s="66" t="s">
        <v>191</v>
      </c>
      <c r="E121" s="60"/>
      <c r="F121" s="61"/>
      <c r="G121" s="62"/>
      <c r="H121" s="63"/>
      <c r="I121" s="64"/>
    </row>
    <row r="122" spans="1:9" ht="25.5">
      <c r="A122" s="659"/>
      <c r="B122" s="688"/>
      <c r="C122" s="79">
        <v>2</v>
      </c>
      <c r="D122" s="70" t="s">
        <v>192</v>
      </c>
      <c r="E122" s="60"/>
      <c r="F122" s="61"/>
      <c r="G122" s="62"/>
      <c r="H122" s="63"/>
      <c r="I122" s="64"/>
    </row>
    <row r="123" spans="1:9" ht="25.5">
      <c r="A123" s="659"/>
      <c r="B123" s="688"/>
      <c r="C123" s="79">
        <v>3</v>
      </c>
      <c r="D123" s="70" t="s">
        <v>193</v>
      </c>
      <c r="E123" s="60"/>
      <c r="F123" s="61"/>
      <c r="G123" s="62"/>
      <c r="H123" s="63"/>
      <c r="I123" s="64"/>
    </row>
    <row r="124" spans="1:9" ht="15.75">
      <c r="A124" s="659"/>
      <c r="B124" s="688"/>
      <c r="C124" s="79">
        <v>4</v>
      </c>
      <c r="D124" s="70" t="s">
        <v>695</v>
      </c>
      <c r="E124" s="60"/>
      <c r="F124" s="61"/>
      <c r="G124" s="62"/>
      <c r="H124" s="63"/>
      <c r="I124" s="64"/>
    </row>
    <row r="125" spans="1:9" ht="15.75">
      <c r="A125" s="660"/>
      <c r="B125" s="689"/>
      <c r="C125" s="79">
        <v>5</v>
      </c>
      <c r="D125" s="74" t="s">
        <v>194</v>
      </c>
      <c r="E125" s="60"/>
      <c r="F125" s="61"/>
      <c r="G125" s="62"/>
      <c r="H125" s="63"/>
      <c r="I125" s="64"/>
    </row>
    <row r="126" spans="1:9" ht="38.25" customHeight="1">
      <c r="A126" s="658">
        <v>14</v>
      </c>
      <c r="B126" s="661" t="s">
        <v>195</v>
      </c>
      <c r="C126" s="80">
        <v>1</v>
      </c>
      <c r="D126" s="81" t="s">
        <v>196</v>
      </c>
      <c r="E126" s="60"/>
      <c r="F126" s="61"/>
      <c r="G126" s="62"/>
      <c r="H126" s="63"/>
      <c r="I126" s="64"/>
    </row>
    <row r="127" spans="1:9" ht="25.5">
      <c r="A127" s="659"/>
      <c r="B127" s="662"/>
      <c r="C127" s="80">
        <v>2</v>
      </c>
      <c r="D127" s="81" t="s">
        <v>197</v>
      </c>
      <c r="E127" s="60"/>
      <c r="F127" s="61"/>
      <c r="G127" s="62"/>
      <c r="H127" s="63"/>
      <c r="I127" s="64"/>
    </row>
    <row r="128" spans="1:9" ht="15.75">
      <c r="A128" s="659"/>
      <c r="B128" s="662"/>
      <c r="C128" s="80">
        <v>3</v>
      </c>
      <c r="D128" s="81" t="s">
        <v>198</v>
      </c>
      <c r="E128" s="60"/>
      <c r="F128" s="61"/>
      <c r="G128" s="62"/>
      <c r="H128" s="63"/>
      <c r="I128" s="64"/>
    </row>
    <row r="129" spans="1:9" ht="25.5">
      <c r="A129" s="660"/>
      <c r="B129" s="663"/>
      <c r="C129" s="80">
        <v>4</v>
      </c>
      <c r="D129" s="81" t="s">
        <v>199</v>
      </c>
      <c r="E129" s="60"/>
      <c r="F129" s="61"/>
      <c r="G129" s="62"/>
      <c r="H129" s="63"/>
      <c r="I129" s="64"/>
    </row>
    <row r="130" spans="1:9" s="76" customFormat="1" ht="38.25">
      <c r="A130" s="82">
        <v>15</v>
      </c>
      <c r="B130" s="83" t="s">
        <v>200</v>
      </c>
      <c r="C130" s="80">
        <v>1</v>
      </c>
      <c r="D130" s="84" t="s">
        <v>201</v>
      </c>
      <c r="E130" s="60"/>
      <c r="F130" s="61"/>
      <c r="G130" s="62"/>
      <c r="H130" s="63"/>
      <c r="I130" s="64"/>
    </row>
    <row r="131" spans="1:9" ht="38.25">
      <c r="A131" s="658">
        <v>16</v>
      </c>
      <c r="B131" s="682" t="s">
        <v>202</v>
      </c>
      <c r="C131" s="80">
        <v>1</v>
      </c>
      <c r="D131" s="84" t="s">
        <v>203</v>
      </c>
      <c r="E131" s="60"/>
      <c r="F131" s="61"/>
      <c r="G131" s="62"/>
      <c r="H131" s="63"/>
      <c r="I131" s="64"/>
    </row>
    <row r="132" spans="1:9" ht="25.5">
      <c r="A132" s="659"/>
      <c r="B132" s="683"/>
      <c r="C132" s="80">
        <v>2</v>
      </c>
      <c r="D132" s="84" t="s">
        <v>204</v>
      </c>
      <c r="E132" s="60"/>
      <c r="F132" s="61"/>
      <c r="G132" s="62"/>
      <c r="H132" s="63"/>
      <c r="I132" s="64"/>
    </row>
    <row r="133" spans="1:9" ht="25.5">
      <c r="A133" s="659"/>
      <c r="B133" s="683"/>
      <c r="C133" s="80">
        <v>3</v>
      </c>
      <c r="D133" s="84" t="s">
        <v>205</v>
      </c>
      <c r="E133" s="60"/>
      <c r="F133" s="61"/>
      <c r="G133" s="62"/>
      <c r="H133" s="63"/>
      <c r="I133" s="64"/>
    </row>
    <row r="134" spans="1:9" ht="15.75">
      <c r="A134" s="659"/>
      <c r="B134" s="683"/>
      <c r="C134" s="80">
        <v>4</v>
      </c>
      <c r="D134" s="84" t="s">
        <v>206</v>
      </c>
      <c r="E134" s="60"/>
      <c r="F134" s="61"/>
      <c r="G134" s="62"/>
      <c r="H134" s="63"/>
      <c r="I134" s="64"/>
    </row>
    <row r="135" spans="1:9" ht="25.5">
      <c r="A135" s="660"/>
      <c r="B135" s="684"/>
      <c r="C135" s="80">
        <v>5</v>
      </c>
      <c r="D135" s="84" t="s">
        <v>207</v>
      </c>
      <c r="E135" s="60"/>
      <c r="F135" s="61"/>
      <c r="G135" s="62"/>
      <c r="H135" s="63"/>
      <c r="I135" s="64"/>
    </row>
    <row r="136" spans="1:9" ht="51">
      <c r="A136" s="658">
        <v>17</v>
      </c>
      <c r="B136" s="661" t="s">
        <v>44</v>
      </c>
      <c r="C136" s="80">
        <v>1</v>
      </c>
      <c r="D136" s="66" t="s">
        <v>208</v>
      </c>
      <c r="E136" s="60"/>
      <c r="F136" s="61"/>
      <c r="G136" s="62"/>
      <c r="H136" s="63"/>
      <c r="I136" s="64"/>
    </row>
    <row r="137" spans="1:9" ht="25.5">
      <c r="A137" s="659"/>
      <c r="B137" s="662"/>
      <c r="C137" s="85">
        <v>2</v>
      </c>
      <c r="D137" s="66" t="s">
        <v>209</v>
      </c>
      <c r="E137" s="86"/>
      <c r="F137" s="87"/>
      <c r="G137" s="88"/>
      <c r="H137" s="89"/>
      <c r="I137" s="90"/>
    </row>
    <row r="138" spans="1:9" ht="25.5">
      <c r="A138" s="660"/>
      <c r="B138" s="663"/>
      <c r="C138" s="85">
        <v>3</v>
      </c>
      <c r="D138" s="66" t="s">
        <v>210</v>
      </c>
      <c r="E138" s="86"/>
      <c r="F138" s="87"/>
      <c r="G138" s="88"/>
      <c r="H138" s="89"/>
      <c r="I138" s="90"/>
    </row>
    <row r="139" spans="1:9" ht="39" thickBot="1">
      <c r="A139" s="91" t="s">
        <v>45</v>
      </c>
      <c r="B139" s="92" t="s">
        <v>211</v>
      </c>
      <c r="C139" s="93">
        <v>1</v>
      </c>
      <c r="D139" s="94" t="s">
        <v>696</v>
      </c>
      <c r="E139" s="95"/>
      <c r="F139" s="96"/>
      <c r="G139" s="97"/>
      <c r="H139" s="98"/>
      <c r="I139" s="99"/>
    </row>
    <row r="140" spans="1:9" ht="25.5">
      <c r="A140" s="658">
        <v>18</v>
      </c>
      <c r="B140" s="671" t="s">
        <v>77</v>
      </c>
      <c r="C140" s="51">
        <v>1</v>
      </c>
      <c r="D140" s="65" t="s">
        <v>78</v>
      </c>
      <c r="E140" s="60"/>
      <c r="F140" s="61"/>
      <c r="G140" s="62"/>
      <c r="H140" s="63"/>
      <c r="I140" s="64"/>
    </row>
    <row r="141" spans="1:9" ht="15.75">
      <c r="A141" s="659"/>
      <c r="B141" s="672"/>
      <c r="C141" s="58">
        <v>2</v>
      </c>
      <c r="D141" s="59" t="s">
        <v>79</v>
      </c>
      <c r="E141" s="60"/>
      <c r="F141" s="61"/>
      <c r="G141" s="62"/>
      <c r="H141" s="63"/>
      <c r="I141" s="64"/>
    </row>
    <row r="142" spans="1:9" ht="25.5">
      <c r="A142" s="659"/>
      <c r="B142" s="672"/>
      <c r="C142" s="58">
        <v>3</v>
      </c>
      <c r="D142" s="66" t="s">
        <v>80</v>
      </c>
      <c r="E142" s="60"/>
      <c r="F142" s="61"/>
      <c r="G142" s="62"/>
      <c r="H142" s="63"/>
      <c r="I142" s="64"/>
    </row>
    <row r="143" spans="1:9" ht="15.75">
      <c r="A143" s="659"/>
      <c r="B143" s="672"/>
      <c r="C143" s="58">
        <v>4</v>
      </c>
      <c r="D143" s="66" t="s">
        <v>697</v>
      </c>
      <c r="E143" s="60"/>
      <c r="F143" s="61"/>
      <c r="G143" s="62"/>
      <c r="H143" s="63"/>
      <c r="I143" s="64"/>
    </row>
    <row r="144" spans="1:9" ht="25.5">
      <c r="A144" s="659"/>
      <c r="B144" s="672"/>
      <c r="C144" s="58">
        <v>5</v>
      </c>
      <c r="D144" s="66" t="s">
        <v>81</v>
      </c>
      <c r="E144" s="60"/>
      <c r="F144" s="61"/>
      <c r="G144" s="62"/>
      <c r="H144" s="63"/>
      <c r="I144" s="64"/>
    </row>
    <row r="145" spans="1:9" ht="63.75">
      <c r="A145" s="659"/>
      <c r="B145" s="672"/>
      <c r="C145" s="58">
        <v>6</v>
      </c>
      <c r="D145" s="66" t="s">
        <v>82</v>
      </c>
      <c r="E145" s="60"/>
      <c r="F145" s="61"/>
      <c r="G145" s="62"/>
      <c r="H145" s="63"/>
      <c r="I145" s="64"/>
    </row>
    <row r="146" spans="1:9" ht="25.5">
      <c r="A146" s="659"/>
      <c r="B146" s="672"/>
      <c r="C146" s="51">
        <v>7</v>
      </c>
      <c r="D146" s="67" t="s">
        <v>83</v>
      </c>
      <c r="E146" s="60"/>
      <c r="F146" s="61"/>
      <c r="G146" s="62"/>
      <c r="H146" s="63"/>
      <c r="I146" s="64"/>
    </row>
    <row r="147" spans="1:9" ht="51">
      <c r="A147" s="659"/>
      <c r="B147" s="672"/>
      <c r="C147" s="58">
        <v>8</v>
      </c>
      <c r="D147" s="66" t="s">
        <v>84</v>
      </c>
      <c r="E147" s="60"/>
      <c r="F147" s="61"/>
      <c r="G147" s="62"/>
      <c r="H147" s="63"/>
      <c r="I147" s="64"/>
    </row>
    <row r="148" spans="1:9" ht="63.75">
      <c r="A148" s="659"/>
      <c r="B148" s="672"/>
      <c r="C148" s="58">
        <v>9</v>
      </c>
      <c r="D148" s="66" t="s">
        <v>85</v>
      </c>
      <c r="E148" s="60"/>
      <c r="F148" s="61"/>
      <c r="G148" s="62"/>
      <c r="H148" s="63"/>
      <c r="I148" s="64"/>
    </row>
    <row r="149" spans="1:9" ht="51">
      <c r="A149" s="660"/>
      <c r="B149" s="673"/>
      <c r="C149" s="58">
        <v>11</v>
      </c>
      <c r="D149" s="66" t="s">
        <v>86</v>
      </c>
      <c r="E149" s="60"/>
      <c r="F149" s="61"/>
      <c r="G149" s="62"/>
      <c r="H149" s="63"/>
      <c r="I149" s="64"/>
    </row>
  </sheetData>
  <protectedRanges>
    <protectedRange sqref="G6" name="Range3"/>
    <protectedRange sqref="E6:F6" name="Range1_1"/>
    <protectedRange sqref="H6:I6" name="Range1_1_1"/>
    <protectedRange sqref="F7 H7:I7" name="Range2"/>
    <protectedRange sqref="G7" name="Range3_1"/>
    <protectedRange sqref="E7" name="Range1_1_2"/>
  </protectedRanges>
  <mergeCells count="35">
    <mergeCell ref="A99:A109"/>
    <mergeCell ref="B99:B109"/>
    <mergeCell ref="A110:A117"/>
    <mergeCell ref="B110:B117"/>
    <mergeCell ref="A131:A135"/>
    <mergeCell ref="B131:B135"/>
    <mergeCell ref="A136:A138"/>
    <mergeCell ref="B136:B138"/>
    <mergeCell ref="A118:A120"/>
    <mergeCell ref="B118:B120"/>
    <mergeCell ref="A121:A125"/>
    <mergeCell ref="B121:B125"/>
    <mergeCell ref="A126:A129"/>
    <mergeCell ref="B126:B129"/>
    <mergeCell ref="A140:A149"/>
    <mergeCell ref="B140:B149"/>
    <mergeCell ref="A18:A28"/>
    <mergeCell ref="B18:B28"/>
    <mergeCell ref="A29:A40"/>
    <mergeCell ref="B29:B40"/>
    <mergeCell ref="A41:A51"/>
    <mergeCell ref="B41:B51"/>
    <mergeCell ref="A52:A71"/>
    <mergeCell ref="B52:B71"/>
    <mergeCell ref="A75:A88"/>
    <mergeCell ref="B75:B88"/>
    <mergeCell ref="A89:A98"/>
    <mergeCell ref="B89:B98"/>
    <mergeCell ref="B72:B74"/>
    <mergeCell ref="A72:A74"/>
    <mergeCell ref="A12:A17"/>
    <mergeCell ref="B12:B17"/>
    <mergeCell ref="D2:F2"/>
    <mergeCell ref="A7:A11"/>
    <mergeCell ref="B7:B11"/>
  </mergeCells>
  <printOptions horizontalCentered="1"/>
  <pageMargins left="0.2" right="0.2" top="0.25" bottom="0.25" header="0.3" footer="0.3"/>
  <pageSetup paperSize="341" scale="67" fitToHeight="8"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AF1718"/>
  <sheetViews>
    <sheetView tabSelected="1" workbookViewId="0">
      <selection activeCell="T57" sqref="T57:AA57"/>
    </sheetView>
  </sheetViews>
  <sheetFormatPr defaultColWidth="9.140625" defaultRowHeight="15"/>
  <cols>
    <col min="1" max="1" width="3.140625" customWidth="1"/>
    <col min="2" max="31" width="3.7109375" customWidth="1"/>
    <col min="32" max="32" width="3.140625" customWidth="1"/>
    <col min="34" max="34" width="18.85546875" customWidth="1"/>
  </cols>
  <sheetData>
    <row r="1" spans="1:32" ht="15" customHeight="1">
      <c r="A1" s="693"/>
      <c r="B1" s="693"/>
      <c r="C1" s="693"/>
      <c r="D1" s="693"/>
      <c r="E1" s="693"/>
      <c r="F1" s="693"/>
      <c r="G1" s="693"/>
      <c r="H1" s="693"/>
      <c r="I1" s="693"/>
      <c r="J1" s="693"/>
      <c r="K1" s="693"/>
      <c r="L1" s="693"/>
      <c r="M1" s="694" t="s">
        <v>212</v>
      </c>
      <c r="N1" s="694"/>
      <c r="O1" s="694"/>
      <c r="P1" s="694"/>
      <c r="Q1" s="694"/>
      <c r="R1" s="694"/>
      <c r="S1" s="694"/>
      <c r="T1" s="694"/>
      <c r="U1" s="694"/>
      <c r="V1" s="694"/>
      <c r="W1" s="694"/>
      <c r="X1" s="694"/>
      <c r="Y1" s="694"/>
      <c r="Z1" s="694"/>
      <c r="AA1" s="694"/>
      <c r="AB1" s="694"/>
      <c r="AC1" s="694"/>
      <c r="AD1" s="694"/>
      <c r="AE1" s="696"/>
      <c r="AF1" s="696"/>
    </row>
    <row r="2" spans="1:32" ht="15.75" customHeight="1" thickBot="1">
      <c r="A2" s="594"/>
      <c r="B2" s="594"/>
      <c r="C2" s="594"/>
      <c r="D2" s="594"/>
      <c r="E2" s="594"/>
      <c r="F2" s="594"/>
      <c r="G2" s="594"/>
      <c r="H2" s="594"/>
      <c r="I2" s="594"/>
      <c r="J2" s="594"/>
      <c r="K2" s="594"/>
      <c r="L2" s="594"/>
      <c r="M2" s="695"/>
      <c r="N2" s="695"/>
      <c r="O2" s="695"/>
      <c r="P2" s="695"/>
      <c r="Q2" s="695"/>
      <c r="R2" s="695"/>
      <c r="S2" s="695"/>
      <c r="T2" s="695"/>
      <c r="U2" s="695"/>
      <c r="V2" s="695"/>
      <c r="W2" s="695"/>
      <c r="X2" s="695"/>
      <c r="Y2" s="695"/>
      <c r="Z2" s="695"/>
      <c r="AA2" s="695"/>
      <c r="AB2" s="695"/>
      <c r="AC2" s="695"/>
      <c r="AD2" s="695"/>
      <c r="AE2" s="697"/>
      <c r="AF2" s="697"/>
    </row>
    <row r="3" spans="1:32" ht="15.75" thickTop="1">
      <c r="A3" s="355"/>
      <c r="B3" s="794" t="s">
        <v>682</v>
      </c>
      <c r="C3" s="794"/>
      <c r="D3" s="794"/>
      <c r="E3" s="794"/>
      <c r="F3" s="795">
        <f>'PPAP Plan'!V2</f>
        <v>0</v>
      </c>
      <c r="G3" s="795"/>
      <c r="H3" s="795"/>
      <c r="I3" s="795"/>
      <c r="J3" s="795"/>
      <c r="K3" s="539"/>
      <c r="M3" s="538"/>
      <c r="N3" s="538"/>
      <c r="O3" s="796" t="s">
        <v>681</v>
      </c>
      <c r="P3" s="796"/>
      <c r="Q3" s="796"/>
      <c r="R3" s="796"/>
      <c r="S3" s="796"/>
      <c r="T3" s="796"/>
      <c r="U3" s="797">
        <f>'PPAP Plan'!AB2</f>
        <v>0</v>
      </c>
      <c r="V3" s="797"/>
      <c r="W3" s="797"/>
      <c r="X3" s="797"/>
      <c r="Y3" s="797"/>
      <c r="Z3" s="797"/>
      <c r="AA3" s="535"/>
      <c r="AB3" s="535"/>
      <c r="AC3" s="535"/>
      <c r="AD3" s="535"/>
      <c r="AE3" s="535"/>
      <c r="AF3" s="1"/>
    </row>
    <row r="4" spans="1:32">
      <c r="A4" s="101"/>
      <c r="B4" s="708" t="s">
        <v>213</v>
      </c>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101"/>
    </row>
    <row r="5" spans="1:32">
      <c r="A5" s="101"/>
      <c r="B5" s="709" t="s">
        <v>4</v>
      </c>
      <c r="C5" s="709"/>
      <c r="D5" s="709"/>
      <c r="E5" s="709"/>
      <c r="F5" s="709"/>
      <c r="G5" s="800">
        <f>'PPAP Plan'!H4</f>
        <v>0</v>
      </c>
      <c r="H5" s="800"/>
      <c r="I5" s="800"/>
      <c r="J5" s="800"/>
      <c r="K5" s="800"/>
      <c r="L5" s="800"/>
      <c r="M5" s="537"/>
      <c r="N5" s="537"/>
      <c r="O5" s="709" t="s">
        <v>678</v>
      </c>
      <c r="P5" s="709"/>
      <c r="Q5" s="709"/>
      <c r="R5" s="709"/>
      <c r="S5" s="709"/>
      <c r="T5" s="799">
        <f>'PPAP Plan'!H6</f>
        <v>0</v>
      </c>
      <c r="U5" s="799"/>
      <c r="V5" s="799"/>
      <c r="W5" s="799"/>
      <c r="X5" s="799"/>
      <c r="Y5" s="799"/>
      <c r="Z5" s="799"/>
      <c r="AA5" s="799"/>
      <c r="AB5" s="799"/>
      <c r="AC5" s="799"/>
      <c r="AD5" s="799"/>
      <c r="AE5" s="799"/>
      <c r="AF5" s="101"/>
    </row>
    <row r="6" spans="1:32">
      <c r="A6" s="101"/>
      <c r="B6" s="709" t="s">
        <v>679</v>
      </c>
      <c r="C6" s="709"/>
      <c r="D6" s="709"/>
      <c r="E6" s="709"/>
      <c r="F6" s="709"/>
      <c r="G6" s="804">
        <f>'PPAP Plan'!H5</f>
        <v>0</v>
      </c>
      <c r="H6" s="804"/>
      <c r="I6" s="804"/>
      <c r="J6" s="804"/>
      <c r="K6" s="716"/>
      <c r="L6" s="716"/>
      <c r="M6" s="536"/>
      <c r="N6" s="536"/>
      <c r="O6" s="536"/>
      <c r="P6" s="536"/>
      <c r="Q6" s="534"/>
      <c r="R6" s="534"/>
      <c r="S6" s="534"/>
      <c r="T6" s="534"/>
      <c r="U6" s="534"/>
      <c r="V6" s="533"/>
      <c r="W6" s="533"/>
      <c r="X6" s="533"/>
      <c r="Y6" s="533"/>
      <c r="Z6" s="532"/>
      <c r="AA6" s="532"/>
      <c r="AB6" s="536"/>
      <c r="AC6" s="536"/>
      <c r="AD6" s="536"/>
      <c r="AE6" s="536"/>
      <c r="AF6" s="101"/>
    </row>
    <row r="7" spans="1:32">
      <c r="A7" s="101"/>
      <c r="B7" s="709" t="s">
        <v>680</v>
      </c>
      <c r="C7" s="709"/>
      <c r="D7" s="709"/>
      <c r="E7" s="709"/>
      <c r="F7" s="709"/>
      <c r="G7" s="801">
        <f>'PPAP Plan'!H7</f>
        <v>0</v>
      </c>
      <c r="H7" s="801"/>
      <c r="I7" s="801"/>
      <c r="J7" s="801"/>
      <c r="K7" s="801"/>
      <c r="L7" s="801"/>
      <c r="M7" s="536"/>
      <c r="N7" s="536"/>
      <c r="O7" s="536"/>
      <c r="P7" s="536"/>
      <c r="Q7" s="534"/>
      <c r="R7" s="534"/>
      <c r="S7" s="534"/>
      <c r="T7" s="534"/>
      <c r="U7" s="534"/>
      <c r="V7" s="533"/>
      <c r="W7" s="533"/>
      <c r="X7" s="533"/>
      <c r="Y7" s="533"/>
      <c r="Z7" s="532"/>
      <c r="AA7" s="532"/>
      <c r="AB7" s="536"/>
      <c r="AC7" s="536"/>
      <c r="AD7" s="536"/>
      <c r="AE7" s="536"/>
      <c r="AF7" s="101"/>
    </row>
    <row r="8" spans="1:32">
      <c r="A8" s="101"/>
      <c r="B8" s="709" t="s">
        <v>8</v>
      </c>
      <c r="C8" s="709"/>
      <c r="D8" s="709"/>
      <c r="E8" s="709"/>
      <c r="F8" s="709"/>
      <c r="G8" s="801">
        <f>'PPAP Plan'!H8</f>
        <v>0</v>
      </c>
      <c r="H8" s="801"/>
      <c r="I8" s="801"/>
      <c r="J8" s="801"/>
      <c r="K8" s="801"/>
      <c r="L8" s="801"/>
      <c r="M8" s="536"/>
      <c r="N8" s="536"/>
      <c r="O8" s="536"/>
      <c r="P8" s="536"/>
      <c r="Q8" s="534"/>
      <c r="R8" s="534"/>
      <c r="S8" s="534"/>
      <c r="T8" s="534"/>
      <c r="U8" s="534"/>
      <c r="V8" s="533"/>
      <c r="W8" s="533"/>
      <c r="X8" s="533"/>
      <c r="Y8" s="533"/>
      <c r="Z8" s="532"/>
      <c r="AA8" s="532"/>
      <c r="AB8" s="536"/>
      <c r="AC8" s="536"/>
      <c r="AD8" s="536"/>
      <c r="AE8" s="536"/>
      <c r="AF8" s="101"/>
    </row>
    <row r="9" spans="1:32">
      <c r="A9" s="101"/>
      <c r="B9" s="803" t="s">
        <v>3</v>
      </c>
      <c r="C9" s="803"/>
      <c r="D9" s="803"/>
      <c r="E9" s="803"/>
      <c r="F9" s="803"/>
      <c r="G9" s="803"/>
      <c r="H9" s="803"/>
      <c r="I9" s="803"/>
      <c r="J9" s="803"/>
      <c r="K9" s="803"/>
      <c r="L9" s="803"/>
      <c r="M9" s="803"/>
      <c r="N9" s="803"/>
      <c r="O9" s="803"/>
      <c r="P9" s="803"/>
      <c r="Q9" s="803"/>
      <c r="R9" s="803"/>
      <c r="S9" s="803"/>
      <c r="T9" s="803"/>
      <c r="U9" s="803"/>
      <c r="V9" s="803"/>
      <c r="W9" s="803"/>
      <c r="X9" s="803"/>
      <c r="Y9" s="803"/>
      <c r="Z9" s="803"/>
      <c r="AA9" s="803"/>
      <c r="AB9" s="803"/>
      <c r="AC9" s="803"/>
      <c r="AD9" s="803"/>
      <c r="AE9" s="803"/>
      <c r="AF9" s="101"/>
    </row>
    <row r="10" spans="1:32">
      <c r="A10" s="101"/>
      <c r="B10" s="709" t="s">
        <v>5</v>
      </c>
      <c r="C10" s="709"/>
      <c r="D10" s="709"/>
      <c r="E10" s="709"/>
      <c r="F10" s="709"/>
      <c r="G10" s="710">
        <f>'PPAP Plan'!V4</f>
        <v>0</v>
      </c>
      <c r="H10" s="710"/>
      <c r="I10" s="710"/>
      <c r="J10" s="710"/>
      <c r="K10" s="710"/>
      <c r="L10" s="710"/>
      <c r="M10" s="710"/>
      <c r="N10" s="710"/>
      <c r="O10" s="710"/>
      <c r="P10" s="710"/>
      <c r="Q10" s="710"/>
      <c r="R10" s="710"/>
      <c r="S10" s="710"/>
      <c r="T10" s="710"/>
      <c r="U10" s="710"/>
      <c r="V10" s="710"/>
      <c r="W10" s="710"/>
      <c r="X10" s="732" t="s">
        <v>6</v>
      </c>
      <c r="Y10" s="732"/>
      <c r="Z10" s="732"/>
      <c r="AA10" s="732"/>
      <c r="AB10" s="710">
        <f>'PPAP Plan'!AN4</f>
        <v>0</v>
      </c>
      <c r="AC10" s="710"/>
      <c r="AD10" s="710"/>
      <c r="AE10" s="710"/>
      <c r="AF10" s="101"/>
    </row>
    <row r="11" spans="1:32">
      <c r="A11" s="101"/>
      <c r="B11" s="709" t="s">
        <v>214</v>
      </c>
      <c r="C11" s="709"/>
      <c r="D11" s="709"/>
      <c r="E11" s="709"/>
      <c r="F11" s="709"/>
      <c r="G11" s="710">
        <f>'PPAP Plan'!V5</f>
        <v>0</v>
      </c>
      <c r="H11" s="710"/>
      <c r="I11" s="710"/>
      <c r="J11" s="710"/>
      <c r="K11" s="710"/>
      <c r="L11" s="710"/>
      <c r="M11" s="710"/>
      <c r="N11" s="710"/>
      <c r="O11" s="710"/>
      <c r="P11" s="710"/>
      <c r="Q11" s="710"/>
      <c r="R11" s="710"/>
      <c r="S11" s="710"/>
      <c r="T11" s="710"/>
      <c r="U11" s="710"/>
      <c r="V11" s="710"/>
      <c r="W11" s="710"/>
      <c r="X11" s="710"/>
      <c r="Y11" s="710"/>
      <c r="Z11" s="710"/>
      <c r="AA11" s="710"/>
      <c r="AB11" s="710"/>
      <c r="AC11" s="710"/>
      <c r="AD11" s="710"/>
      <c r="AE11" s="710"/>
      <c r="AF11" s="101"/>
    </row>
    <row r="12" spans="1:32">
      <c r="A12" s="101"/>
      <c r="B12" s="711" t="s">
        <v>9</v>
      </c>
      <c r="C12" s="711"/>
      <c r="D12" s="711"/>
      <c r="E12" s="711"/>
      <c r="F12" s="711"/>
      <c r="G12" s="710">
        <f>'PPAP Plan'!V6</f>
        <v>0</v>
      </c>
      <c r="H12" s="710"/>
      <c r="I12" s="710"/>
      <c r="J12" s="710"/>
      <c r="K12" s="710"/>
      <c r="L12" s="710"/>
      <c r="M12" s="710"/>
      <c r="N12" s="710"/>
      <c r="O12" s="710"/>
      <c r="P12" s="102" t="s">
        <v>10</v>
      </c>
      <c r="Q12" s="710">
        <f>'PPAP Plan'!AE6</f>
        <v>0</v>
      </c>
      <c r="R12" s="710"/>
      <c r="S12" s="710"/>
      <c r="T12" s="710"/>
      <c r="U12" s="710"/>
      <c r="V12" s="710"/>
      <c r="W12" s="710"/>
      <c r="X12" s="710"/>
      <c r="Y12" s="710"/>
      <c r="Z12" s="103" t="s">
        <v>10</v>
      </c>
      <c r="AA12" s="802">
        <f>'PPAP Plan'!AN6</f>
        <v>0</v>
      </c>
      <c r="AB12" s="802"/>
      <c r="AC12" s="802"/>
      <c r="AD12" s="802"/>
      <c r="AE12" s="802"/>
      <c r="AF12" s="101"/>
    </row>
    <row r="13" spans="1:32">
      <c r="A13" s="101"/>
      <c r="B13" s="709" t="s">
        <v>13</v>
      </c>
      <c r="C13" s="709"/>
      <c r="D13" s="709"/>
      <c r="E13" s="709"/>
      <c r="F13" s="709"/>
      <c r="G13" s="798">
        <f>'PPAP Plan'!V9</f>
        <v>0</v>
      </c>
      <c r="H13" s="798"/>
      <c r="I13" s="798"/>
      <c r="J13" s="798"/>
      <c r="K13" s="798"/>
      <c r="L13" s="798"/>
      <c r="M13" s="798"/>
      <c r="N13" s="798"/>
      <c r="O13" s="798"/>
      <c r="P13" s="798"/>
      <c r="Q13" s="798"/>
      <c r="R13" s="798"/>
      <c r="S13" s="714" t="s">
        <v>14</v>
      </c>
      <c r="T13" s="714"/>
      <c r="U13" s="710">
        <f>'PPAP Plan'!AH9</f>
        <v>0</v>
      </c>
      <c r="V13" s="710"/>
      <c r="W13" s="710"/>
      <c r="X13" s="710"/>
      <c r="Y13" s="710"/>
      <c r="Z13" s="710"/>
      <c r="AA13" s="710"/>
      <c r="AB13" s="710"/>
      <c r="AC13" s="710"/>
      <c r="AD13" s="710"/>
      <c r="AE13" s="710"/>
      <c r="AF13" s="101"/>
    </row>
    <row r="14" spans="1:32">
      <c r="A14" s="101"/>
      <c r="B14" s="708" t="s">
        <v>215</v>
      </c>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101"/>
    </row>
    <row r="15" spans="1:32">
      <c r="A15" s="101"/>
      <c r="B15" s="709" t="s">
        <v>12</v>
      </c>
      <c r="C15" s="709"/>
      <c r="D15" s="709"/>
      <c r="E15" s="709"/>
      <c r="F15" s="709"/>
      <c r="G15" s="709"/>
      <c r="H15" s="710">
        <f>'PPAP Plan'!H10</f>
        <v>0</v>
      </c>
      <c r="I15" s="710"/>
      <c r="J15" s="710"/>
      <c r="K15" s="710"/>
      <c r="L15" s="710"/>
      <c r="M15" s="710"/>
      <c r="N15" s="710"/>
      <c r="O15" s="534"/>
      <c r="P15" s="534"/>
      <c r="Q15" s="534"/>
      <c r="R15" s="718" t="s">
        <v>674</v>
      </c>
      <c r="S15" s="718"/>
      <c r="T15" s="718"/>
      <c r="U15" s="718"/>
      <c r="V15" s="718"/>
      <c r="W15" s="715">
        <f>'PPAP Plan'!O10</f>
        <v>0</v>
      </c>
      <c r="X15" s="715"/>
      <c r="Y15" s="716"/>
      <c r="Z15" s="716"/>
      <c r="AA15" s="716"/>
      <c r="AB15" s="716"/>
      <c r="AC15" s="716"/>
      <c r="AD15" s="716"/>
      <c r="AE15" s="716"/>
      <c r="AF15" s="101"/>
    </row>
    <row r="16" spans="1:32">
      <c r="A16" s="101"/>
      <c r="B16" s="709" t="s">
        <v>683</v>
      </c>
      <c r="C16" s="709"/>
      <c r="D16" s="709"/>
      <c r="E16" s="709"/>
      <c r="F16" s="709"/>
      <c r="G16" s="709"/>
      <c r="H16" s="717"/>
      <c r="I16" s="717"/>
      <c r="J16" s="717"/>
      <c r="K16" s="717"/>
      <c r="L16" s="534"/>
      <c r="M16" s="534"/>
      <c r="N16" s="534"/>
      <c r="O16" s="534"/>
      <c r="P16" s="534"/>
      <c r="Q16" s="534"/>
      <c r="R16" s="534"/>
      <c r="S16" s="534"/>
      <c r="T16" s="534"/>
      <c r="U16" s="534"/>
      <c r="V16" s="534"/>
      <c r="W16" s="712"/>
      <c r="X16" s="712"/>
      <c r="Y16" s="104"/>
      <c r="Z16" s="104"/>
      <c r="AA16" s="104"/>
      <c r="AB16" s="101"/>
      <c r="AC16" s="101"/>
      <c r="AD16" s="101"/>
      <c r="AE16" s="101"/>
      <c r="AF16" s="101"/>
    </row>
    <row r="17" spans="1:32">
      <c r="A17" s="101"/>
      <c r="B17" s="708" t="s">
        <v>216</v>
      </c>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708"/>
      <c r="AF17" s="101"/>
    </row>
    <row r="18" spans="1:32">
      <c r="A18" s="101"/>
      <c r="B18" s="709" t="s">
        <v>217</v>
      </c>
      <c r="C18" s="709"/>
      <c r="D18" s="709"/>
      <c r="E18" s="709"/>
      <c r="F18" s="709"/>
      <c r="G18" s="713"/>
      <c r="H18" s="713"/>
      <c r="I18" s="713"/>
      <c r="J18" s="713"/>
      <c r="K18" s="713"/>
      <c r="L18" s="713"/>
      <c r="M18" s="713"/>
      <c r="N18" s="713"/>
      <c r="O18" s="713"/>
      <c r="P18" s="713"/>
      <c r="Q18" s="713"/>
      <c r="R18" s="713"/>
      <c r="S18" s="713"/>
      <c r="T18" s="713"/>
      <c r="U18" s="713"/>
      <c r="V18" s="713"/>
      <c r="W18" s="713"/>
      <c r="X18" s="713"/>
      <c r="Y18" s="713"/>
      <c r="Z18" s="713"/>
      <c r="AA18" s="713"/>
      <c r="AB18" s="713"/>
      <c r="AC18" s="713"/>
      <c r="AD18" s="713"/>
      <c r="AE18" s="713"/>
      <c r="AF18" s="101"/>
    </row>
    <row r="19" spans="1:32">
      <c r="A19" s="101"/>
      <c r="B19" s="709" t="s">
        <v>218</v>
      </c>
      <c r="C19" s="709"/>
      <c r="D19" s="709"/>
      <c r="E19" s="709"/>
      <c r="F19" s="709"/>
      <c r="G19" s="733"/>
      <c r="H19" s="733"/>
      <c r="I19" s="733"/>
      <c r="J19" s="733"/>
      <c r="K19" s="733"/>
      <c r="L19" s="733"/>
      <c r="M19" s="733"/>
      <c r="N19" s="733"/>
      <c r="O19" s="733"/>
      <c r="P19" s="733"/>
      <c r="Q19" s="733"/>
      <c r="R19" s="733"/>
      <c r="S19" s="733"/>
      <c r="T19" s="733"/>
      <c r="U19" s="733"/>
      <c r="V19" s="733"/>
      <c r="W19" s="733"/>
      <c r="X19" s="733"/>
      <c r="Y19" s="733"/>
      <c r="Z19" s="733"/>
      <c r="AA19" s="733"/>
      <c r="AB19" s="733"/>
      <c r="AC19" s="733"/>
      <c r="AD19" s="733"/>
      <c r="AE19" s="733"/>
      <c r="AF19" s="101"/>
    </row>
    <row r="20" spans="1:32">
      <c r="A20" s="101"/>
      <c r="B20" s="734" t="s">
        <v>219</v>
      </c>
      <c r="C20" s="734"/>
      <c r="D20" s="734"/>
      <c r="E20" s="734"/>
      <c r="F20" s="734"/>
      <c r="G20" s="734"/>
      <c r="H20" s="734"/>
      <c r="I20" s="734"/>
      <c r="J20" s="734"/>
      <c r="K20" s="734"/>
      <c r="L20" s="734"/>
      <c r="M20" s="734"/>
      <c r="N20" s="734"/>
      <c r="O20" s="734"/>
      <c r="P20" s="734"/>
      <c r="Q20" s="734"/>
      <c r="R20" s="734"/>
      <c r="S20" s="734"/>
      <c r="T20" s="734"/>
      <c r="U20" s="734"/>
      <c r="V20" s="734"/>
      <c r="W20" s="734"/>
      <c r="X20" s="734"/>
      <c r="Y20" s="734"/>
      <c r="Z20" s="734"/>
      <c r="AA20" s="734"/>
      <c r="AB20" s="734"/>
      <c r="AC20" s="734"/>
      <c r="AD20" s="734"/>
      <c r="AE20" s="734"/>
      <c r="AF20" s="101"/>
    </row>
    <row r="21" spans="1:32" s="21" customFormat="1">
      <c r="A21" s="540"/>
      <c r="B21" s="735" t="s">
        <v>220</v>
      </c>
      <c r="C21" s="735"/>
      <c r="D21" s="735"/>
      <c r="E21" s="735"/>
      <c r="F21" s="735"/>
      <c r="G21" s="735"/>
      <c r="H21" s="735"/>
      <c r="I21" s="735"/>
      <c r="J21" s="735"/>
      <c r="K21" s="735"/>
      <c r="L21" s="735"/>
      <c r="M21" s="735"/>
      <c r="N21" s="735"/>
      <c r="O21" s="735"/>
      <c r="P21" s="735"/>
      <c r="Q21" s="735"/>
      <c r="R21" s="735"/>
      <c r="S21" s="735"/>
      <c r="T21" s="735"/>
      <c r="U21" s="735"/>
      <c r="V21" s="735"/>
      <c r="W21" s="735"/>
      <c r="X21" s="735"/>
      <c r="Y21" s="735"/>
      <c r="Z21" s="735"/>
      <c r="AA21" s="735"/>
      <c r="AB21" s="735"/>
      <c r="AC21" s="735"/>
      <c r="AD21" s="735"/>
      <c r="AE21" s="735"/>
      <c r="AF21" s="540"/>
    </row>
    <row r="22" spans="1:32" s="21" customFormat="1">
      <c r="A22" s="540"/>
      <c r="B22" s="736"/>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6"/>
      <c r="AB22" s="736"/>
      <c r="AC22" s="736"/>
      <c r="AD22" s="736"/>
      <c r="AE22" s="736"/>
      <c r="AF22" s="540"/>
    </row>
    <row r="23" spans="1:32">
      <c r="A23" s="101"/>
      <c r="B23" s="737" t="s">
        <v>221</v>
      </c>
      <c r="C23" s="737"/>
      <c r="D23" s="737"/>
      <c r="E23" s="737"/>
      <c r="F23" s="737"/>
      <c r="G23" s="737"/>
      <c r="H23" s="737"/>
      <c r="I23" s="737"/>
      <c r="J23" s="737"/>
      <c r="K23" s="737"/>
      <c r="L23" s="737"/>
      <c r="M23" s="737"/>
      <c r="N23" s="737"/>
      <c r="O23" s="737"/>
      <c r="P23" s="737"/>
      <c r="Q23" s="737"/>
      <c r="R23" s="737"/>
      <c r="S23" s="737"/>
      <c r="T23" s="737"/>
      <c r="U23" s="737"/>
      <c r="V23" s="737"/>
      <c r="W23" s="738" t="s">
        <v>222</v>
      </c>
      <c r="X23" s="738"/>
      <c r="Y23" s="738"/>
      <c r="Z23" s="738"/>
      <c r="AA23" s="738"/>
      <c r="AB23" s="738"/>
      <c r="AC23" s="738"/>
      <c r="AD23" s="738"/>
      <c r="AE23" s="738"/>
      <c r="AF23" s="101"/>
    </row>
    <row r="24" spans="1:32">
      <c r="A24" s="101"/>
      <c r="B24" s="708" t="s">
        <v>223</v>
      </c>
      <c r="C24" s="708"/>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101"/>
    </row>
    <row r="25" spans="1:32">
      <c r="A25" s="101"/>
      <c r="B25" s="719" t="s">
        <v>224</v>
      </c>
      <c r="C25" s="719"/>
      <c r="D25" s="719"/>
      <c r="E25" s="719"/>
      <c r="F25" s="719"/>
      <c r="G25" s="719"/>
      <c r="H25" s="719"/>
      <c r="I25" s="719"/>
      <c r="J25" s="719"/>
      <c r="K25" s="719"/>
      <c r="L25" s="719"/>
      <c r="M25" s="719"/>
      <c r="N25" s="719"/>
      <c r="O25" s="719"/>
      <c r="P25" s="719"/>
      <c r="Q25" s="719"/>
      <c r="R25" s="719"/>
      <c r="S25" s="719"/>
      <c r="T25" s="719"/>
      <c r="U25" s="719"/>
      <c r="V25" s="719"/>
      <c r="W25" s="719"/>
      <c r="X25" s="719"/>
      <c r="Y25" s="719"/>
      <c r="Z25" s="719"/>
      <c r="AA25" s="719"/>
      <c r="AB25" s="719"/>
      <c r="AC25" s="719"/>
      <c r="AD25" s="719"/>
      <c r="AE25" s="719"/>
      <c r="AF25" s="101"/>
    </row>
    <row r="26" spans="1:32">
      <c r="A26" s="101"/>
      <c r="B26" s="719"/>
      <c r="C26" s="719"/>
      <c r="D26" s="719"/>
      <c r="E26" s="719"/>
      <c r="F26" s="719"/>
      <c r="G26" s="719"/>
      <c r="H26" s="719"/>
      <c r="I26" s="719"/>
      <c r="J26" s="719"/>
      <c r="K26" s="719"/>
      <c r="L26" s="719"/>
      <c r="M26" s="719"/>
      <c r="N26" s="719"/>
      <c r="O26" s="719"/>
      <c r="P26" s="719"/>
      <c r="Q26" s="719"/>
      <c r="R26" s="719"/>
      <c r="S26" s="719"/>
      <c r="T26" s="719"/>
      <c r="U26" s="719"/>
      <c r="V26" s="719"/>
      <c r="W26" s="719"/>
      <c r="X26" s="719"/>
      <c r="Y26" s="719"/>
      <c r="Z26" s="719"/>
      <c r="AA26" s="719"/>
      <c r="AB26" s="719"/>
      <c r="AC26" s="719"/>
      <c r="AD26" s="719"/>
      <c r="AE26" s="719"/>
      <c r="AF26" s="101"/>
    </row>
    <row r="27" spans="1:32">
      <c r="A27" s="101"/>
      <c r="B27" s="719"/>
      <c r="C27" s="719"/>
      <c r="D27" s="719"/>
      <c r="E27" s="719"/>
      <c r="F27" s="719"/>
      <c r="G27" s="719"/>
      <c r="H27" s="719"/>
      <c r="I27" s="719"/>
      <c r="J27" s="719"/>
      <c r="K27" s="719"/>
      <c r="L27" s="719"/>
      <c r="M27" s="719"/>
      <c r="N27" s="719"/>
      <c r="O27" s="719"/>
      <c r="P27" s="719"/>
      <c r="Q27" s="719"/>
      <c r="R27" s="719"/>
      <c r="S27" s="719"/>
      <c r="T27" s="719"/>
      <c r="U27" s="719"/>
      <c r="V27" s="719"/>
      <c r="W27" s="719"/>
      <c r="X27" s="719"/>
      <c r="Y27" s="719"/>
      <c r="Z27" s="719"/>
      <c r="AA27" s="719"/>
      <c r="AB27" s="719"/>
      <c r="AC27" s="719"/>
      <c r="AD27" s="719"/>
      <c r="AE27" s="719"/>
      <c r="AF27" s="101"/>
    </row>
    <row r="28" spans="1:32">
      <c r="A28" s="101"/>
      <c r="B28" s="720" t="s">
        <v>225</v>
      </c>
      <c r="C28" s="720"/>
      <c r="D28" s="720"/>
      <c r="E28" s="720"/>
      <c r="F28" s="720"/>
      <c r="G28" s="720"/>
      <c r="H28" s="721"/>
      <c r="I28" s="722"/>
      <c r="J28" s="722"/>
      <c r="K28" s="722"/>
      <c r="L28" s="722"/>
      <c r="M28" s="722"/>
      <c r="N28" s="722"/>
      <c r="O28" s="722"/>
      <c r="P28" s="722"/>
      <c r="Q28" s="722"/>
      <c r="R28" s="722"/>
      <c r="S28" s="722"/>
      <c r="T28" s="722"/>
      <c r="U28" s="722"/>
      <c r="V28" s="722"/>
      <c r="W28" s="722"/>
      <c r="X28" s="722"/>
      <c r="Y28" s="722"/>
      <c r="Z28" s="722"/>
      <c r="AA28" s="722"/>
      <c r="AB28" s="722"/>
      <c r="AC28" s="722"/>
      <c r="AD28" s="722"/>
      <c r="AE28" s="723"/>
      <c r="AF28" s="101"/>
    </row>
    <row r="29" spans="1:32">
      <c r="A29" s="101"/>
      <c r="B29" s="720"/>
      <c r="C29" s="720"/>
      <c r="D29" s="720"/>
      <c r="E29" s="720"/>
      <c r="F29" s="720"/>
      <c r="G29" s="720"/>
      <c r="H29" s="724"/>
      <c r="I29" s="725"/>
      <c r="J29" s="725"/>
      <c r="K29" s="725"/>
      <c r="L29" s="725"/>
      <c r="M29" s="725"/>
      <c r="N29" s="725"/>
      <c r="O29" s="725"/>
      <c r="P29" s="725"/>
      <c r="Q29" s="725"/>
      <c r="R29" s="725"/>
      <c r="S29" s="725"/>
      <c r="T29" s="725"/>
      <c r="U29" s="725"/>
      <c r="V29" s="725"/>
      <c r="W29" s="725"/>
      <c r="X29" s="725"/>
      <c r="Y29" s="725"/>
      <c r="Z29" s="725"/>
      <c r="AA29" s="725"/>
      <c r="AB29" s="725"/>
      <c r="AC29" s="725"/>
      <c r="AD29" s="725"/>
      <c r="AE29" s="726"/>
      <c r="AF29" s="101"/>
    </row>
    <row r="30" spans="1:32" ht="15" customHeight="1">
      <c r="A30" s="101"/>
      <c r="B30" s="727" t="s">
        <v>226</v>
      </c>
      <c r="C30" s="727"/>
      <c r="D30" s="727"/>
      <c r="E30" s="727"/>
      <c r="F30" s="727"/>
      <c r="G30" s="727"/>
      <c r="H30" s="728"/>
      <c r="I30" s="728"/>
      <c r="J30" s="728"/>
      <c r="K30" s="728"/>
      <c r="L30" s="728"/>
      <c r="M30" s="728"/>
      <c r="N30" s="728"/>
      <c r="O30" s="728"/>
      <c r="P30" s="728"/>
      <c r="Q30" s="728"/>
      <c r="R30" s="728"/>
      <c r="S30" s="728"/>
      <c r="T30" s="728"/>
      <c r="U30" s="728"/>
      <c r="V30" s="728"/>
      <c r="W30" s="105"/>
      <c r="X30" s="105"/>
      <c r="Y30" s="105"/>
      <c r="Z30" s="101"/>
      <c r="AA30" s="101"/>
      <c r="AB30" s="730"/>
      <c r="AC30" s="731"/>
      <c r="AD30" s="731"/>
      <c r="AE30" s="731"/>
      <c r="AF30" s="101"/>
    </row>
    <row r="31" spans="1:32" ht="15" customHeight="1">
      <c r="A31" s="101"/>
      <c r="B31" s="727"/>
      <c r="C31" s="727"/>
      <c r="D31" s="727"/>
      <c r="E31" s="727"/>
      <c r="F31" s="727"/>
      <c r="G31" s="727"/>
      <c r="H31" s="729"/>
      <c r="I31" s="729"/>
      <c r="J31" s="729"/>
      <c r="K31" s="729"/>
      <c r="L31" s="729"/>
      <c r="M31" s="729"/>
      <c r="N31" s="729"/>
      <c r="O31" s="729"/>
      <c r="P31" s="729"/>
      <c r="Q31" s="729"/>
      <c r="R31" s="729"/>
      <c r="S31" s="729"/>
      <c r="T31" s="729"/>
      <c r="U31" s="729"/>
      <c r="V31" s="729"/>
      <c r="W31" s="106"/>
      <c r="X31" s="106"/>
      <c r="Y31" s="106"/>
      <c r="Z31" s="732" t="s">
        <v>1</v>
      </c>
      <c r="AA31" s="732"/>
      <c r="AB31" s="717"/>
      <c r="AC31" s="717"/>
      <c r="AD31" s="717"/>
      <c r="AE31" s="717"/>
      <c r="AF31" s="101"/>
    </row>
    <row r="32" spans="1:32" ht="19.899999999999999" customHeight="1">
      <c r="A32" s="101"/>
      <c r="B32" s="732" t="s">
        <v>227</v>
      </c>
      <c r="C32" s="732"/>
      <c r="D32" s="732"/>
      <c r="E32" s="732"/>
      <c r="F32" s="732"/>
      <c r="G32" s="732"/>
      <c r="H32" s="747"/>
      <c r="I32" s="747"/>
      <c r="J32" s="747"/>
      <c r="K32" s="747"/>
      <c r="L32" s="747"/>
      <c r="M32" s="747"/>
      <c r="N32" s="747"/>
      <c r="O32" s="747"/>
      <c r="P32" s="748" t="s">
        <v>228</v>
      </c>
      <c r="Q32" s="748"/>
      <c r="R32" s="748"/>
      <c r="S32" s="748"/>
      <c r="T32" s="749"/>
      <c r="U32" s="749"/>
      <c r="V32" s="749"/>
      <c r="W32" s="749"/>
      <c r="X32" s="749"/>
      <c r="Y32" s="749"/>
      <c r="Z32" s="749"/>
      <c r="AA32" s="749"/>
      <c r="AB32" s="749"/>
      <c r="AC32" s="749"/>
      <c r="AD32" s="749"/>
      <c r="AE32" s="749"/>
      <c r="AF32" s="101"/>
    </row>
    <row r="33" spans="1:32" ht="19.899999999999999" customHeight="1">
      <c r="A33" s="101"/>
      <c r="B33" s="732" t="s">
        <v>229</v>
      </c>
      <c r="C33" s="732"/>
      <c r="D33" s="732"/>
      <c r="E33" s="732"/>
      <c r="F33" s="732"/>
      <c r="G33" s="732"/>
      <c r="H33" s="747"/>
      <c r="I33" s="747"/>
      <c r="J33" s="747"/>
      <c r="K33" s="747"/>
      <c r="L33" s="747"/>
      <c r="M33" s="747"/>
      <c r="N33" s="747"/>
      <c r="O33" s="747"/>
      <c r="P33" s="750" t="s">
        <v>230</v>
      </c>
      <c r="Q33" s="750"/>
      <c r="R33" s="750"/>
      <c r="S33" s="750"/>
      <c r="T33" s="747"/>
      <c r="U33" s="747"/>
      <c r="V33" s="747"/>
      <c r="W33" s="747"/>
      <c r="X33" s="747"/>
      <c r="Y33" s="747"/>
      <c r="Z33" s="747"/>
      <c r="AA33" s="747"/>
      <c r="AB33" s="747"/>
      <c r="AC33" s="747"/>
      <c r="AD33" s="747"/>
      <c r="AE33" s="747"/>
      <c r="AF33" s="101"/>
    </row>
    <row r="34" spans="1:32">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row>
    <row r="35" spans="1:32">
      <c r="A35" s="101"/>
      <c r="B35" s="739" t="s">
        <v>670</v>
      </c>
      <c r="C35" s="740"/>
      <c r="D35" s="740"/>
      <c r="E35" s="740"/>
      <c r="F35" s="740"/>
      <c r="G35" s="740"/>
      <c r="H35" s="740"/>
      <c r="I35" s="740"/>
      <c r="J35" s="740"/>
      <c r="K35" s="740"/>
      <c r="L35" s="740"/>
      <c r="M35" s="741"/>
      <c r="N35" s="740"/>
      <c r="O35" s="740"/>
      <c r="P35" s="740"/>
      <c r="Q35" s="740"/>
      <c r="R35" s="740"/>
      <c r="S35" s="740"/>
      <c r="T35" s="740"/>
      <c r="U35" s="741"/>
      <c r="V35" s="740"/>
      <c r="W35" s="740"/>
      <c r="X35" s="740"/>
      <c r="Y35" s="740"/>
      <c r="Z35" s="740"/>
      <c r="AA35" s="741"/>
      <c r="AB35" s="740"/>
      <c r="AC35" s="740"/>
      <c r="AD35" s="740"/>
      <c r="AE35" s="742"/>
      <c r="AF35" s="101"/>
    </row>
    <row r="36" spans="1:32" ht="15.75" thickBot="1">
      <c r="A36" s="101"/>
      <c r="B36" s="367"/>
      <c r="C36" s="368"/>
      <c r="D36" s="368"/>
      <c r="E36" s="368"/>
      <c r="F36" s="368"/>
      <c r="G36" s="368"/>
      <c r="H36" s="368"/>
      <c r="I36" s="368"/>
      <c r="J36" s="368"/>
      <c r="K36" s="368"/>
      <c r="L36" s="368"/>
      <c r="M36" s="369"/>
      <c r="N36" s="368"/>
      <c r="O36" s="368"/>
      <c r="P36" s="368"/>
      <c r="Q36" s="368"/>
      <c r="R36" s="368"/>
      <c r="S36" s="368"/>
      <c r="T36" s="368"/>
      <c r="U36" s="369"/>
      <c r="V36" s="368"/>
      <c r="W36" s="368"/>
      <c r="X36" s="368"/>
      <c r="Y36" s="368"/>
      <c r="Z36" s="368"/>
      <c r="AA36" s="369"/>
      <c r="AB36" s="368"/>
      <c r="AC36" s="368"/>
      <c r="AD36" s="368"/>
      <c r="AE36" s="370"/>
      <c r="AF36" s="101"/>
    </row>
    <row r="37" spans="1:32" ht="16.5" thickTop="1" thickBot="1">
      <c r="A37" s="101"/>
      <c r="B37" s="786" t="s">
        <v>232</v>
      </c>
      <c r="C37" s="787"/>
      <c r="D37" s="787"/>
      <c r="E37" s="787"/>
      <c r="F37" s="787"/>
      <c r="G37" s="371"/>
      <c r="H37" s="734" t="s">
        <v>577</v>
      </c>
      <c r="I37" s="788"/>
      <c r="J37" s="788"/>
      <c r="K37" s="788"/>
      <c r="L37" s="788"/>
      <c r="M37" s="374"/>
      <c r="N37" s="371"/>
      <c r="O37" s="789" t="s">
        <v>578</v>
      </c>
      <c r="P37" s="789"/>
      <c r="Q37" s="789"/>
      <c r="R37" s="789"/>
      <c r="S37" s="789"/>
      <c r="T37" s="372"/>
      <c r="U37" s="375"/>
      <c r="V37" s="371"/>
      <c r="W37" s="789" t="s">
        <v>579</v>
      </c>
      <c r="X37" s="789"/>
      <c r="Y37" s="789"/>
      <c r="Z37" s="371"/>
      <c r="AA37" s="374"/>
      <c r="AB37" s="371"/>
      <c r="AC37" s="371"/>
      <c r="AD37" s="371"/>
      <c r="AE37" s="373"/>
      <c r="AF37" s="101"/>
    </row>
    <row r="38" spans="1:32" ht="15.75" thickTop="1">
      <c r="A38" s="101"/>
      <c r="B38" s="743" t="s">
        <v>677</v>
      </c>
      <c r="C38" s="744"/>
      <c r="D38" s="744"/>
      <c r="E38" s="744"/>
      <c r="F38" s="744"/>
      <c r="G38" s="744"/>
      <c r="H38" s="744"/>
      <c r="I38" s="744"/>
      <c r="J38" s="744"/>
      <c r="K38" s="744"/>
      <c r="L38" s="744"/>
      <c r="M38" s="744"/>
      <c r="N38" s="744"/>
      <c r="O38" s="744"/>
      <c r="P38" s="744"/>
      <c r="Q38" s="744"/>
      <c r="R38" s="744"/>
      <c r="S38" s="744"/>
      <c r="T38" s="744"/>
      <c r="U38" s="744"/>
      <c r="V38" s="744"/>
      <c r="W38" s="744"/>
      <c r="X38" s="744"/>
      <c r="Y38" s="744"/>
      <c r="Z38" s="744"/>
      <c r="AA38" s="744"/>
      <c r="AB38" s="744"/>
      <c r="AC38" s="744"/>
      <c r="AD38" s="745"/>
      <c r="AE38" s="746"/>
      <c r="AF38" s="101"/>
    </row>
    <row r="39" spans="1:32">
      <c r="A39" s="101"/>
      <c r="B39" s="751"/>
      <c r="C39" s="752"/>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c r="AD39" s="752"/>
      <c r="AE39" s="753"/>
      <c r="AF39" s="101"/>
    </row>
    <row r="40" spans="1:32">
      <c r="A40" s="101"/>
      <c r="B40" s="754"/>
      <c r="C40" s="755"/>
      <c r="D40" s="755"/>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c r="AD40" s="755"/>
      <c r="AE40" s="756"/>
      <c r="AF40" s="101"/>
    </row>
    <row r="41" spans="1:32">
      <c r="A41" s="101"/>
      <c r="B41" s="757"/>
      <c r="C41" s="758"/>
      <c r="D41" s="758"/>
      <c r="E41" s="758"/>
      <c r="F41" s="758"/>
      <c r="G41" s="758"/>
      <c r="H41" s="758"/>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9"/>
      <c r="AF41" s="101"/>
    </row>
    <row r="42" spans="1:32">
      <c r="A42" s="101"/>
      <c r="B42" s="757"/>
      <c r="C42" s="758"/>
      <c r="D42" s="758"/>
      <c r="E42" s="758"/>
      <c r="F42" s="758"/>
      <c r="G42" s="758"/>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9"/>
      <c r="AF42" s="101"/>
    </row>
    <row r="43" spans="1:32">
      <c r="A43" s="101"/>
      <c r="B43" s="757"/>
      <c r="C43" s="758"/>
      <c r="D43" s="758"/>
      <c r="E43" s="758"/>
      <c r="F43" s="758"/>
      <c r="G43" s="758"/>
      <c r="H43" s="758"/>
      <c r="I43" s="758"/>
      <c r="J43" s="758"/>
      <c r="K43" s="758"/>
      <c r="L43" s="758"/>
      <c r="M43" s="758"/>
      <c r="N43" s="758"/>
      <c r="O43" s="758"/>
      <c r="P43" s="758"/>
      <c r="Q43" s="758"/>
      <c r="R43" s="758"/>
      <c r="S43" s="758"/>
      <c r="T43" s="758"/>
      <c r="U43" s="758"/>
      <c r="V43" s="758"/>
      <c r="W43" s="758"/>
      <c r="X43" s="758"/>
      <c r="Y43" s="758"/>
      <c r="Z43" s="758"/>
      <c r="AA43" s="758"/>
      <c r="AB43" s="758"/>
      <c r="AC43" s="758"/>
      <c r="AD43" s="758"/>
      <c r="AE43" s="759"/>
      <c r="AF43" s="101"/>
    </row>
    <row r="44" spans="1:32">
      <c r="A44" s="101"/>
      <c r="B44" s="760"/>
      <c r="C44" s="761"/>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2"/>
      <c r="AF44" s="101"/>
    </row>
    <row r="45" spans="1:32">
      <c r="A45" s="101"/>
      <c r="B45" s="771" t="s">
        <v>698</v>
      </c>
      <c r="C45" s="772"/>
      <c r="D45" s="772"/>
      <c r="E45" s="772"/>
      <c r="F45" s="772"/>
      <c r="G45" s="772"/>
      <c r="H45" s="773"/>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5"/>
      <c r="AF45" s="101"/>
    </row>
    <row r="46" spans="1:32">
      <c r="A46" s="101"/>
      <c r="B46" s="771" t="s">
        <v>675</v>
      </c>
      <c r="C46" s="772"/>
      <c r="D46" s="772"/>
      <c r="E46" s="772"/>
      <c r="F46" s="772"/>
      <c r="G46" s="772"/>
      <c r="H46" s="776"/>
      <c r="I46" s="777"/>
      <c r="J46" s="777"/>
      <c r="K46" s="777"/>
      <c r="L46" s="777"/>
      <c r="M46" s="777"/>
      <c r="N46" s="777"/>
      <c r="O46" s="777"/>
      <c r="P46" s="777"/>
      <c r="Q46" s="777"/>
      <c r="R46" s="777"/>
      <c r="S46" s="777"/>
      <c r="T46" s="777"/>
      <c r="U46" s="777"/>
      <c r="V46" s="777"/>
      <c r="W46" s="777"/>
      <c r="X46" s="777"/>
      <c r="Y46" s="777"/>
      <c r="Z46" s="777"/>
      <c r="AA46" s="777"/>
      <c r="AB46" s="777"/>
      <c r="AC46" s="777"/>
      <c r="AD46" s="777"/>
      <c r="AE46" s="778"/>
      <c r="AF46" s="101"/>
    </row>
    <row r="47" spans="1:32">
      <c r="A47" s="101"/>
      <c r="B47" s="781"/>
      <c r="C47" s="782"/>
      <c r="D47" s="782"/>
      <c r="E47" s="782"/>
      <c r="F47" s="782"/>
      <c r="G47" s="783"/>
      <c r="H47" s="779"/>
      <c r="I47" s="716"/>
      <c r="J47" s="716"/>
      <c r="K47" s="716"/>
      <c r="L47" s="716"/>
      <c r="M47" s="716"/>
      <c r="N47" s="716"/>
      <c r="O47" s="716"/>
      <c r="P47" s="716"/>
      <c r="Q47" s="716"/>
      <c r="R47" s="716"/>
      <c r="S47" s="716"/>
      <c r="T47" s="716"/>
      <c r="U47" s="716"/>
      <c r="V47" s="716"/>
      <c r="W47" s="716"/>
      <c r="X47" s="716"/>
      <c r="Y47" s="716"/>
      <c r="Z47" s="716"/>
      <c r="AA47" s="716"/>
      <c r="AB47" s="716"/>
      <c r="AC47" s="716"/>
      <c r="AD47" s="716"/>
      <c r="AE47" s="780"/>
      <c r="AF47" s="101"/>
    </row>
    <row r="48" spans="1:32">
      <c r="A48" s="101"/>
      <c r="B48" s="765" t="s">
        <v>233</v>
      </c>
      <c r="C48" s="766"/>
      <c r="D48" s="766"/>
      <c r="E48" s="766"/>
      <c r="F48" s="766"/>
      <c r="G48" s="766"/>
      <c r="H48" s="766"/>
      <c r="I48" s="766"/>
      <c r="J48" s="766"/>
      <c r="K48" s="766"/>
      <c r="L48" s="766"/>
      <c r="M48" s="766"/>
      <c r="N48" s="766"/>
      <c r="O48" s="766"/>
      <c r="P48" s="766"/>
      <c r="Q48" s="766"/>
      <c r="R48" s="766"/>
      <c r="S48" s="766"/>
      <c r="T48" s="766"/>
      <c r="U48" s="766"/>
      <c r="V48" s="766"/>
      <c r="W48" s="766"/>
      <c r="X48" s="766"/>
      <c r="Y48" s="766"/>
      <c r="Z48" s="766"/>
      <c r="AA48" s="766"/>
      <c r="AB48" s="766"/>
      <c r="AC48" s="766"/>
      <c r="AD48" s="766"/>
      <c r="AE48" s="767"/>
      <c r="AF48" s="101"/>
    </row>
    <row r="49" spans="1:32">
      <c r="A49" s="101"/>
      <c r="B49" s="768" t="s">
        <v>234</v>
      </c>
      <c r="C49" s="769"/>
      <c r="D49" s="769"/>
      <c r="E49" s="769"/>
      <c r="F49" s="769"/>
      <c r="G49" s="769"/>
      <c r="H49" s="769"/>
      <c r="I49" s="769"/>
      <c r="J49" s="769" t="s">
        <v>235</v>
      </c>
      <c r="K49" s="769"/>
      <c r="L49" s="769"/>
      <c r="M49" s="769"/>
      <c r="N49" s="769"/>
      <c r="O49" s="769"/>
      <c r="P49" s="769"/>
      <c r="Q49" s="769"/>
      <c r="R49" s="769" t="s">
        <v>236</v>
      </c>
      <c r="S49" s="769"/>
      <c r="T49" s="769"/>
      <c r="U49" s="769"/>
      <c r="V49" s="769"/>
      <c r="W49" s="769"/>
      <c r="X49" s="769"/>
      <c r="Y49" s="769"/>
      <c r="Z49" s="769" t="s">
        <v>237</v>
      </c>
      <c r="AA49" s="769"/>
      <c r="AB49" s="769"/>
      <c r="AC49" s="769"/>
      <c r="AD49" s="769"/>
      <c r="AE49" s="770"/>
      <c r="AF49" s="101"/>
    </row>
    <row r="50" spans="1:32" ht="30" customHeight="1">
      <c r="A50" s="101"/>
      <c r="B50" s="721"/>
      <c r="C50" s="722"/>
      <c r="D50" s="722"/>
      <c r="E50" s="722"/>
      <c r="F50" s="722"/>
      <c r="G50" s="722"/>
      <c r="H50" s="722"/>
      <c r="I50" s="722"/>
      <c r="J50" s="721"/>
      <c r="K50" s="722"/>
      <c r="L50" s="722"/>
      <c r="M50" s="722"/>
      <c r="N50" s="722"/>
      <c r="O50" s="722"/>
      <c r="P50" s="722"/>
      <c r="Q50" s="722"/>
      <c r="R50" s="721"/>
      <c r="S50" s="722"/>
      <c r="T50" s="722"/>
      <c r="U50" s="722"/>
      <c r="V50" s="722"/>
      <c r="W50" s="722"/>
      <c r="X50" s="722"/>
      <c r="Y50" s="723"/>
      <c r="Z50" s="763"/>
      <c r="AA50" s="763"/>
      <c r="AB50" s="763"/>
      <c r="AC50" s="763"/>
      <c r="AD50" s="763"/>
      <c r="AE50" s="764"/>
      <c r="AF50" s="101"/>
    </row>
    <row r="51" spans="1:32" ht="30" customHeight="1">
      <c r="A51" s="101"/>
      <c r="B51" s="721"/>
      <c r="C51" s="722"/>
      <c r="D51" s="722"/>
      <c r="E51" s="722"/>
      <c r="F51" s="722"/>
      <c r="G51" s="722"/>
      <c r="H51" s="722"/>
      <c r="I51" s="722"/>
      <c r="J51" s="721"/>
      <c r="K51" s="722"/>
      <c r="L51" s="722"/>
      <c r="M51" s="722"/>
      <c r="N51" s="722"/>
      <c r="O51" s="722"/>
      <c r="P51" s="722"/>
      <c r="Q51" s="722"/>
      <c r="R51" s="721"/>
      <c r="S51" s="722"/>
      <c r="T51" s="722"/>
      <c r="U51" s="722"/>
      <c r="V51" s="722"/>
      <c r="W51" s="722"/>
      <c r="X51" s="722"/>
      <c r="Y51" s="723"/>
      <c r="Z51" s="763"/>
      <c r="AA51" s="763"/>
      <c r="AB51" s="763"/>
      <c r="AC51" s="763"/>
      <c r="AD51" s="763"/>
      <c r="AE51" s="764"/>
      <c r="AF51" s="101"/>
    </row>
    <row r="52" spans="1:32" ht="30" customHeight="1">
      <c r="A52" s="101"/>
      <c r="B52" s="721"/>
      <c r="C52" s="722"/>
      <c r="D52" s="722"/>
      <c r="E52" s="722"/>
      <c r="F52" s="722"/>
      <c r="G52" s="722"/>
      <c r="H52" s="722"/>
      <c r="I52" s="722"/>
      <c r="J52" s="721"/>
      <c r="K52" s="722"/>
      <c r="L52" s="722"/>
      <c r="M52" s="722"/>
      <c r="N52" s="722"/>
      <c r="O52" s="722"/>
      <c r="P52" s="722"/>
      <c r="Q52" s="722"/>
      <c r="R52" s="721"/>
      <c r="S52" s="722"/>
      <c r="T52" s="722"/>
      <c r="U52" s="722"/>
      <c r="V52" s="722"/>
      <c r="W52" s="722"/>
      <c r="X52" s="722"/>
      <c r="Y52" s="723"/>
      <c r="Z52" s="763"/>
      <c r="AA52" s="763"/>
      <c r="AB52" s="763"/>
      <c r="AC52" s="763"/>
      <c r="AD52" s="763"/>
      <c r="AE52" s="764"/>
      <c r="AF52" s="101"/>
    </row>
    <row r="53" spans="1:32">
      <c r="A53" s="101"/>
      <c r="B53" s="790" t="s">
        <v>676</v>
      </c>
      <c r="C53" s="791"/>
      <c r="D53" s="791"/>
      <c r="E53" s="791"/>
      <c r="F53" s="791"/>
      <c r="G53" s="791"/>
      <c r="H53" s="791"/>
      <c r="I53" s="791"/>
      <c r="J53" s="791"/>
      <c r="K53" s="791"/>
      <c r="L53" s="791"/>
      <c r="M53" s="791"/>
      <c r="N53" s="791"/>
      <c r="O53" s="791"/>
      <c r="P53" s="791"/>
      <c r="Q53" s="791"/>
      <c r="R53" s="791"/>
      <c r="S53" s="791"/>
      <c r="T53" s="791"/>
      <c r="U53" s="791"/>
      <c r="V53" s="791"/>
      <c r="W53" s="791"/>
      <c r="X53" s="791"/>
      <c r="Y53" s="791"/>
      <c r="Z53" s="791"/>
      <c r="AA53" s="791"/>
      <c r="AB53" s="791"/>
      <c r="AC53" s="791"/>
      <c r="AD53" s="791"/>
      <c r="AE53" s="792"/>
      <c r="AF53" s="101"/>
    </row>
    <row r="54" spans="1:32">
      <c r="A54" s="101"/>
      <c r="B54" s="739" t="s">
        <v>238</v>
      </c>
      <c r="C54" s="740"/>
      <c r="D54" s="740"/>
      <c r="E54" s="740"/>
      <c r="F54" s="740"/>
      <c r="G54" s="740"/>
      <c r="H54" s="740"/>
      <c r="I54" s="740"/>
      <c r="J54" s="740" t="s">
        <v>239</v>
      </c>
      <c r="K54" s="740"/>
      <c r="L54" s="740"/>
      <c r="M54" s="740"/>
      <c r="N54" s="740"/>
      <c r="O54" s="740"/>
      <c r="P54" s="740"/>
      <c r="Q54" s="740"/>
      <c r="R54" s="740"/>
      <c r="S54" s="740"/>
      <c r="T54" s="740" t="s">
        <v>508</v>
      </c>
      <c r="U54" s="740"/>
      <c r="V54" s="740"/>
      <c r="W54" s="740"/>
      <c r="X54" s="740"/>
      <c r="Y54" s="740"/>
      <c r="Z54" s="740"/>
      <c r="AA54" s="740"/>
      <c r="AB54" s="793" t="s">
        <v>671</v>
      </c>
      <c r="AC54" s="740"/>
      <c r="AD54" s="740"/>
      <c r="AE54" s="742"/>
      <c r="AF54" s="101"/>
    </row>
    <row r="55" spans="1:32" ht="22.9" customHeight="1">
      <c r="A55" s="101"/>
      <c r="B55" s="701" t="s">
        <v>240</v>
      </c>
      <c r="C55" s="702"/>
      <c r="D55" s="702"/>
      <c r="E55" s="702"/>
      <c r="F55" s="702"/>
      <c r="G55" s="702"/>
      <c r="H55" s="702"/>
      <c r="I55" s="702"/>
      <c r="J55" s="698"/>
      <c r="K55" s="699"/>
      <c r="L55" s="699"/>
      <c r="M55" s="699"/>
      <c r="N55" s="699"/>
      <c r="O55" s="699"/>
      <c r="P55" s="699"/>
      <c r="Q55" s="699"/>
      <c r="R55" s="699"/>
      <c r="S55" s="700"/>
      <c r="T55" s="703"/>
      <c r="U55" s="704"/>
      <c r="V55" s="704"/>
      <c r="W55" s="704"/>
      <c r="X55" s="704"/>
      <c r="Y55" s="704"/>
      <c r="Z55" s="704"/>
      <c r="AA55" s="705"/>
      <c r="AB55" s="706"/>
      <c r="AC55" s="707"/>
      <c r="AD55" s="707"/>
      <c r="AE55" s="700"/>
      <c r="AF55" s="101"/>
    </row>
    <row r="56" spans="1:32" ht="22.9" customHeight="1">
      <c r="A56" s="101"/>
      <c r="B56" s="701" t="s">
        <v>241</v>
      </c>
      <c r="C56" s="702"/>
      <c r="D56" s="702"/>
      <c r="E56" s="702"/>
      <c r="F56" s="702"/>
      <c r="G56" s="702"/>
      <c r="H56" s="702"/>
      <c r="I56" s="702"/>
      <c r="J56" s="698"/>
      <c r="K56" s="699"/>
      <c r="L56" s="699"/>
      <c r="M56" s="699"/>
      <c r="N56" s="699"/>
      <c r="O56" s="699"/>
      <c r="P56" s="699"/>
      <c r="Q56" s="699"/>
      <c r="R56" s="699"/>
      <c r="S56" s="700"/>
      <c r="T56" s="703"/>
      <c r="U56" s="704"/>
      <c r="V56" s="704"/>
      <c r="W56" s="704"/>
      <c r="X56" s="704"/>
      <c r="Y56" s="704"/>
      <c r="Z56" s="704"/>
      <c r="AA56" s="705"/>
      <c r="AB56" s="706"/>
      <c r="AC56" s="707"/>
      <c r="AD56" s="707"/>
      <c r="AE56" s="700"/>
      <c r="AF56" s="101"/>
    </row>
    <row r="57" spans="1:32" ht="22.9" customHeight="1">
      <c r="A57" s="101"/>
      <c r="B57" s="701" t="s">
        <v>669</v>
      </c>
      <c r="C57" s="702"/>
      <c r="D57" s="702"/>
      <c r="E57" s="702"/>
      <c r="F57" s="702"/>
      <c r="G57" s="702"/>
      <c r="H57" s="702"/>
      <c r="I57" s="702"/>
      <c r="J57" s="698"/>
      <c r="K57" s="699"/>
      <c r="L57" s="699"/>
      <c r="M57" s="699"/>
      <c r="N57" s="699"/>
      <c r="O57" s="699"/>
      <c r="P57" s="699"/>
      <c r="Q57" s="699"/>
      <c r="R57" s="699"/>
      <c r="S57" s="700"/>
      <c r="T57" s="703"/>
      <c r="U57" s="704"/>
      <c r="V57" s="704"/>
      <c r="W57" s="704"/>
      <c r="X57" s="704"/>
      <c r="Y57" s="704"/>
      <c r="Z57" s="704"/>
      <c r="AA57" s="705"/>
      <c r="AB57" s="706"/>
      <c r="AC57" s="707"/>
      <c r="AD57" s="707"/>
      <c r="AE57" s="700"/>
      <c r="AF57" s="101"/>
    </row>
    <row r="58" spans="1:32">
      <c r="A58" s="101"/>
      <c r="B58" s="784" t="s">
        <v>701</v>
      </c>
      <c r="C58" s="784"/>
      <c r="D58" s="784"/>
      <c r="E58" s="784"/>
      <c r="F58" s="784"/>
      <c r="G58" s="784"/>
      <c r="H58" s="784"/>
      <c r="I58" s="784"/>
      <c r="J58" s="784"/>
      <c r="K58" s="784"/>
      <c r="L58" s="784"/>
      <c r="M58" s="784"/>
      <c r="N58" s="784"/>
      <c r="O58" s="784"/>
      <c r="P58" s="784"/>
      <c r="Q58" s="784"/>
      <c r="R58" s="784"/>
      <c r="S58" s="784"/>
      <c r="T58" s="784"/>
      <c r="U58" s="784"/>
      <c r="V58" s="784"/>
      <c r="W58" s="784"/>
      <c r="X58" s="784"/>
      <c r="Y58" s="784"/>
      <c r="Z58" s="784"/>
      <c r="AA58" s="784"/>
      <c r="AB58" s="784"/>
      <c r="AC58" s="784"/>
      <c r="AD58" s="784"/>
      <c r="AE58" s="784"/>
      <c r="AF58" s="101"/>
    </row>
    <row r="59" spans="1:32">
      <c r="A59" s="101"/>
      <c r="B59" s="785"/>
      <c r="C59" s="785"/>
      <c r="D59" s="785"/>
      <c r="E59" s="785"/>
      <c r="F59" s="785"/>
      <c r="G59" s="785"/>
      <c r="H59" s="785"/>
      <c r="I59" s="785"/>
      <c r="J59" s="785"/>
      <c r="K59" s="785"/>
      <c r="L59" s="785"/>
      <c r="M59" s="785"/>
      <c r="N59" s="785"/>
      <c r="O59" s="785"/>
      <c r="P59" s="785"/>
      <c r="Q59" s="785"/>
      <c r="R59" s="785"/>
      <c r="S59" s="785"/>
      <c r="T59" s="785"/>
      <c r="U59" s="785"/>
      <c r="V59" s="785"/>
      <c r="W59" s="785"/>
      <c r="X59" s="785"/>
      <c r="Y59" s="785"/>
      <c r="Z59" s="785"/>
      <c r="AA59" s="785"/>
      <c r="AB59" s="785"/>
      <c r="AC59" s="785"/>
      <c r="AD59" s="785"/>
      <c r="AE59" s="785"/>
      <c r="AF59" s="101"/>
    </row>
    <row r="60" spans="1:32">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row>
    <row r="61" spans="1:32">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row>
    <row r="62" spans="1:32">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row>
    <row r="63" spans="1:32">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row>
    <row r="64" spans="1:32">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row>
    <row r="65" spans="1:32">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row>
    <row r="66" spans="1:32">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row>
    <row r="67" spans="1:32">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row>
    <row r="68" spans="1:32">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row>
    <row r="69" spans="1:32">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row>
    <row r="70" spans="1:32">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row>
    <row r="71" spans="1:32">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row>
    <row r="72" spans="1:32">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row>
    <row r="73" spans="1:32">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row>
    <row r="74" spans="1:32">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row>
    <row r="75" spans="1:32">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row>
    <row r="76" spans="1:32">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row>
    <row r="77" spans="1:32">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row>
    <row r="78" spans="1:32">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row>
    <row r="79" spans="1:32">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row>
    <row r="80" spans="1:32">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row>
    <row r="81" spans="1:32">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row>
    <row r="82" spans="1:32">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row>
    <row r="83" spans="1:32">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row>
    <row r="84" spans="1:32">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row>
    <row r="85" spans="1:32">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row>
    <row r="86" spans="1:32">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row>
    <row r="87" spans="1:32">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row>
    <row r="88" spans="1:32">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row>
    <row r="89" spans="1:32">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row>
    <row r="90" spans="1:32">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row>
    <row r="91" spans="1:32">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row>
    <row r="92" spans="1:32">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row>
    <row r="93" spans="1:32">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row>
    <row r="94" spans="1:32">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row>
    <row r="95" spans="1:32">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row>
    <row r="96" spans="1:32">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row>
    <row r="97" spans="1:32">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row>
    <row r="98" spans="1:32">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row>
    <row r="99" spans="1:32">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row>
    <row r="100" spans="1:32">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row>
    <row r="101" spans="1:32">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row>
    <row r="102" spans="1:32">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row>
    <row r="103" spans="1:32">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row>
    <row r="104" spans="1:32">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row>
    <row r="105" spans="1:32">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row>
    <row r="106" spans="1:32">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row>
    <row r="107" spans="1:32">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row>
    <row r="108" spans="1:32">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row>
    <row r="109" spans="1:32">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row>
    <row r="110" spans="1:32">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row>
    <row r="111" spans="1:32">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row>
    <row r="112" spans="1:32">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row>
    <row r="113" spans="1:32">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row>
    <row r="114" spans="1:32">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row>
    <row r="115" spans="1:32">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row>
    <row r="116" spans="1:32">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row>
    <row r="117" spans="1:32">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row>
    <row r="118" spans="1:32">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row>
    <row r="119" spans="1:32">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row>
    <row r="120" spans="1:32">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row>
    <row r="121" spans="1:32">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row>
    <row r="122" spans="1:32">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row>
    <row r="123" spans="1:32">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row>
    <row r="124" spans="1:32">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row>
    <row r="125" spans="1:32">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row>
    <row r="126" spans="1:32">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row>
    <row r="127" spans="1:32">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row>
    <row r="128" spans="1:32">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row>
    <row r="129" spans="1:32">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row>
    <row r="130" spans="1:32">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row>
    <row r="131" spans="1:32">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row>
    <row r="132" spans="1:32">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row>
    <row r="133" spans="1:32">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row>
    <row r="134" spans="1:32">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row>
    <row r="135" spans="1:32">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row>
    <row r="136" spans="1:32">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row>
    <row r="137" spans="1:32">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row>
    <row r="138" spans="1:32">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row>
    <row r="139" spans="1:32">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row>
    <row r="140" spans="1:32">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row>
    <row r="141" spans="1:32">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row>
    <row r="142" spans="1:32">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row>
    <row r="143" spans="1:32">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row>
    <row r="144" spans="1:32">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row>
    <row r="145" spans="1:32">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row>
    <row r="146" spans="1:32">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row>
    <row r="147" spans="1:32">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row>
    <row r="148" spans="1:32">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row>
    <row r="149" spans="1:32">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row>
    <row r="150" spans="1:32">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row>
    <row r="151" spans="1:32">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row>
    <row r="152" spans="1:32">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row>
    <row r="153" spans="1:32">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row>
    <row r="154" spans="1:32">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row>
    <row r="155" spans="1:32">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row>
    <row r="156" spans="1:32">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row>
    <row r="157" spans="1:32">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row>
    <row r="158" spans="1:32">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row>
    <row r="159" spans="1:32">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row>
    <row r="160" spans="1:32">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row>
    <row r="161" spans="1:32">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row>
    <row r="162" spans="1:32">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row>
    <row r="163" spans="1:32">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row>
    <row r="164" spans="1:32">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row>
    <row r="165" spans="1:32">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row>
    <row r="166" spans="1:32">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row>
    <row r="167" spans="1:32">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row>
    <row r="168" spans="1:32">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row>
    <row r="169" spans="1:32">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row>
    <row r="170" spans="1:32">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row>
    <row r="171" spans="1:32">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row>
    <row r="172" spans="1:32">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row>
    <row r="173" spans="1:32">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row>
    <row r="174" spans="1:32">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row>
    <row r="175" spans="1:32">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row>
    <row r="176" spans="1:32">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row>
    <row r="177" spans="1:32">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row>
    <row r="178" spans="1:32">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row>
    <row r="179" spans="1:32">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row>
    <row r="180" spans="1:32">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row>
    <row r="181" spans="1:32">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row>
    <row r="182" spans="1:32">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row>
    <row r="183" spans="1:32">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row>
    <row r="184" spans="1:32">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row>
    <row r="185" spans="1:32">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row>
    <row r="186" spans="1:32">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row>
    <row r="187" spans="1:32">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row>
    <row r="188" spans="1:32">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row>
    <row r="189" spans="1:32">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row>
    <row r="190" spans="1:32">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row>
    <row r="191" spans="1:32">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row>
    <row r="192" spans="1:32">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row>
    <row r="193" spans="1:32">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row>
    <row r="194" spans="1:32">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row>
    <row r="195" spans="1:32">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row>
    <row r="196" spans="1:32">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row>
    <row r="197" spans="1:32">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row>
    <row r="198" spans="1:32">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row>
    <row r="199" spans="1:32">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row>
    <row r="200" spans="1:32">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row>
    <row r="201" spans="1:32">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row>
    <row r="202" spans="1:32">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row>
    <row r="203" spans="1:32">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row>
    <row r="204" spans="1:32">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row>
    <row r="205" spans="1:32">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row>
    <row r="206" spans="1:32">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row>
    <row r="207" spans="1:32">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row>
    <row r="208" spans="1:32">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row>
    <row r="209" spans="1:32">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row>
    <row r="210" spans="1:32">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row>
    <row r="211" spans="1:32">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row>
    <row r="212" spans="1:32">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row>
    <row r="213" spans="1:32">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row>
    <row r="214" spans="1:32">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row>
    <row r="215" spans="1:32">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row>
    <row r="216" spans="1:32">
      <c r="A216" s="101"/>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row>
    <row r="217" spans="1:32">
      <c r="A217" s="101"/>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row>
    <row r="218" spans="1:32">
      <c r="A218" s="101"/>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row>
    <row r="219" spans="1:32">
      <c r="A219" s="101"/>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row>
    <row r="220" spans="1:32">
      <c r="A220" s="101"/>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row>
    <row r="221" spans="1:32">
      <c r="A221" s="101"/>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row>
    <row r="222" spans="1:32">
      <c r="A222" s="101"/>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row>
    <row r="223" spans="1:32">
      <c r="A223" s="101"/>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row>
    <row r="224" spans="1:32">
      <c r="A224" s="101"/>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row>
    <row r="225" spans="1:32">
      <c r="A225" s="101"/>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row>
    <row r="226" spans="1:32">
      <c r="A226" s="101"/>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row>
    <row r="227" spans="1:32">
      <c r="A227" s="101"/>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row>
    <row r="228" spans="1:32">
      <c r="A228" s="101"/>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row>
    <row r="229" spans="1:32">
      <c r="A229" s="101"/>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row>
    <row r="230" spans="1:32">
      <c r="A230" s="101"/>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row>
    <row r="231" spans="1:32">
      <c r="A231" s="101"/>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row>
    <row r="232" spans="1:32">
      <c r="A232" s="101"/>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row>
    <row r="233" spans="1:32">
      <c r="A233" s="101"/>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row>
    <row r="234" spans="1:32">
      <c r="A234" s="101"/>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row>
    <row r="235" spans="1:32">
      <c r="A235" s="101"/>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row>
    <row r="236" spans="1:32">
      <c r="A236" s="101"/>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row>
    <row r="237" spans="1:32">
      <c r="A237" s="101"/>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row>
    <row r="238" spans="1:32">
      <c r="A238" s="101"/>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row>
    <row r="239" spans="1:32">
      <c r="A239" s="101"/>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row>
    <row r="240" spans="1:32">
      <c r="A240" s="101"/>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row>
    <row r="241" spans="1:32">
      <c r="A241" s="101"/>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row>
    <row r="242" spans="1:32">
      <c r="A242" s="101"/>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row>
    <row r="243" spans="1:32">
      <c r="A243" s="101"/>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row>
    <row r="244" spans="1:32">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row>
    <row r="245" spans="1:32">
      <c r="A245" s="101"/>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row>
    <row r="246" spans="1:32">
      <c r="A246" s="101"/>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row>
    <row r="247" spans="1:32">
      <c r="A247" s="101"/>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row>
    <row r="248" spans="1:32">
      <c r="A248" s="101"/>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row>
    <row r="249" spans="1:32">
      <c r="A249" s="101"/>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row>
    <row r="250" spans="1:32">
      <c r="A250" s="101"/>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row>
    <row r="251" spans="1:32">
      <c r="A251" s="101"/>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row>
    <row r="252" spans="1:32">
      <c r="A252" s="101"/>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row>
    <row r="253" spans="1:32">
      <c r="A253" s="101"/>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row>
    <row r="254" spans="1:32">
      <c r="A254" s="101"/>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row>
    <row r="255" spans="1:32">
      <c r="A255" s="101"/>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row>
    <row r="256" spans="1:32">
      <c r="A256" s="101"/>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row>
    <row r="257" spans="1:32">
      <c r="A257" s="101"/>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row>
    <row r="258" spans="1:32">
      <c r="A258" s="101"/>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row>
    <row r="259" spans="1:32">
      <c r="A259" s="101"/>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row>
    <row r="260" spans="1:32">
      <c r="A260" s="101"/>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c r="AA260" s="101"/>
      <c r="AB260" s="101"/>
      <c r="AC260" s="101"/>
      <c r="AD260" s="101"/>
      <c r="AE260" s="101"/>
      <c r="AF260" s="101"/>
    </row>
    <row r="261" spans="1:32">
      <c r="A261" s="101"/>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c r="AA261" s="101"/>
      <c r="AB261" s="101"/>
      <c r="AC261" s="101"/>
      <c r="AD261" s="101"/>
      <c r="AE261" s="101"/>
      <c r="AF261" s="101"/>
    </row>
    <row r="262" spans="1:32">
      <c r="A262" s="101"/>
      <c r="B262" s="101"/>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c r="AA262" s="101"/>
      <c r="AB262" s="101"/>
      <c r="AC262" s="101"/>
      <c r="AD262" s="101"/>
      <c r="AE262" s="101"/>
      <c r="AF262" s="101"/>
    </row>
    <row r="263" spans="1:32">
      <c r="A263" s="101"/>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c r="AA263" s="101"/>
      <c r="AB263" s="101"/>
      <c r="AC263" s="101"/>
      <c r="AD263" s="101"/>
      <c r="AE263" s="101"/>
      <c r="AF263" s="101"/>
    </row>
    <row r="264" spans="1:32">
      <c r="A264" s="101"/>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101"/>
      <c r="AE264" s="101"/>
      <c r="AF264" s="101"/>
    </row>
    <row r="265" spans="1:32">
      <c r="A265" s="101"/>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c r="AA265" s="101"/>
      <c r="AB265" s="101"/>
      <c r="AC265" s="101"/>
      <c r="AD265" s="101"/>
      <c r="AE265" s="101"/>
      <c r="AF265" s="101"/>
    </row>
    <row r="266" spans="1:32">
      <c r="A266" s="101"/>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c r="AA266" s="101"/>
      <c r="AB266" s="101"/>
      <c r="AC266" s="101"/>
      <c r="AD266" s="101"/>
      <c r="AE266" s="101"/>
      <c r="AF266" s="101"/>
    </row>
    <row r="267" spans="1:32">
      <c r="A267" s="101"/>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c r="AA267" s="101"/>
      <c r="AB267" s="101"/>
      <c r="AC267" s="101"/>
      <c r="AD267" s="101"/>
      <c r="AE267" s="101"/>
      <c r="AF267" s="101"/>
    </row>
    <row r="268" spans="1:32">
      <c r="A268" s="101"/>
      <c r="B268" s="101"/>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c r="AA268" s="101"/>
      <c r="AB268" s="101"/>
      <c r="AC268" s="101"/>
      <c r="AD268" s="101"/>
      <c r="AE268" s="101"/>
      <c r="AF268" s="101"/>
    </row>
    <row r="269" spans="1:32">
      <c r="A269" s="101"/>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c r="AA269" s="101"/>
      <c r="AB269" s="101"/>
      <c r="AC269" s="101"/>
      <c r="AD269" s="101"/>
      <c r="AE269" s="101"/>
      <c r="AF269" s="101"/>
    </row>
    <row r="270" spans="1:32">
      <c r="A270" s="101"/>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c r="AA270" s="101"/>
      <c r="AB270" s="101"/>
      <c r="AC270" s="101"/>
      <c r="AD270" s="101"/>
      <c r="AE270" s="101"/>
      <c r="AF270" s="101"/>
    </row>
    <row r="271" spans="1:32">
      <c r="A271" s="101"/>
      <c r="B271" s="101"/>
      <c r="C271" s="101"/>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c r="AA271" s="101"/>
      <c r="AB271" s="101"/>
      <c r="AC271" s="101"/>
      <c r="AD271" s="101"/>
      <c r="AE271" s="101"/>
      <c r="AF271" s="101"/>
    </row>
    <row r="272" spans="1:32">
      <c r="A272" s="101"/>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c r="AA272" s="101"/>
      <c r="AB272" s="101"/>
      <c r="AC272" s="101"/>
      <c r="AD272" s="101"/>
      <c r="AE272" s="101"/>
      <c r="AF272" s="101"/>
    </row>
    <row r="273" spans="1:32">
      <c r="A273" s="101"/>
      <c r="B273" s="101"/>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c r="AA273" s="101"/>
      <c r="AB273" s="101"/>
      <c r="AC273" s="101"/>
      <c r="AD273" s="101"/>
      <c r="AE273" s="101"/>
      <c r="AF273" s="101"/>
    </row>
    <row r="274" spans="1:32">
      <c r="A274" s="101"/>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101"/>
      <c r="AD274" s="101"/>
      <c r="AE274" s="101"/>
      <c r="AF274" s="101"/>
    </row>
    <row r="275" spans="1:32">
      <c r="A275" s="101"/>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c r="AA275" s="101"/>
      <c r="AB275" s="101"/>
      <c r="AC275" s="101"/>
      <c r="AD275" s="101"/>
      <c r="AE275" s="101"/>
      <c r="AF275" s="101"/>
    </row>
    <row r="276" spans="1:32">
      <c r="A276" s="101"/>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c r="AA276" s="101"/>
      <c r="AB276" s="101"/>
      <c r="AC276" s="101"/>
      <c r="AD276" s="101"/>
      <c r="AE276" s="101"/>
      <c r="AF276" s="101"/>
    </row>
    <row r="277" spans="1:32">
      <c r="A277" s="101"/>
      <c r="B277" s="101"/>
      <c r="C277" s="101"/>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c r="AA277" s="101"/>
      <c r="AB277" s="101"/>
      <c r="AC277" s="101"/>
      <c r="AD277" s="101"/>
      <c r="AE277" s="101"/>
      <c r="AF277" s="101"/>
    </row>
    <row r="278" spans="1:32">
      <c r="A278" s="101"/>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c r="AA278" s="101"/>
      <c r="AB278" s="101"/>
      <c r="AC278" s="101"/>
      <c r="AD278" s="101"/>
      <c r="AE278" s="101"/>
      <c r="AF278" s="101"/>
    </row>
    <row r="279" spans="1:32">
      <c r="A279" s="101"/>
      <c r="B279" s="101"/>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c r="AA279" s="101"/>
      <c r="AB279" s="101"/>
      <c r="AC279" s="101"/>
      <c r="AD279" s="101"/>
      <c r="AE279" s="101"/>
      <c r="AF279" s="101"/>
    </row>
    <row r="280" spans="1:32">
      <c r="A280" s="101"/>
      <c r="B280" s="101"/>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c r="AA280" s="101"/>
      <c r="AB280" s="101"/>
      <c r="AC280" s="101"/>
      <c r="AD280" s="101"/>
      <c r="AE280" s="101"/>
      <c r="AF280" s="101"/>
    </row>
    <row r="281" spans="1:32">
      <c r="A281" s="101"/>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101"/>
      <c r="AD281" s="101"/>
      <c r="AE281" s="101"/>
      <c r="AF281" s="101"/>
    </row>
    <row r="282" spans="1:32">
      <c r="A282" s="101"/>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101"/>
      <c r="AD282" s="101"/>
      <c r="AE282" s="101"/>
      <c r="AF282" s="101"/>
    </row>
    <row r="283" spans="1:32">
      <c r="A283" s="101"/>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c r="AA283" s="101"/>
      <c r="AB283" s="101"/>
      <c r="AC283" s="101"/>
      <c r="AD283" s="101"/>
      <c r="AE283" s="101"/>
      <c r="AF283" s="101"/>
    </row>
    <row r="284" spans="1:32">
      <c r="A284" s="101"/>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c r="AA284" s="101"/>
      <c r="AB284" s="101"/>
      <c r="AC284" s="101"/>
      <c r="AD284" s="101"/>
      <c r="AE284" s="101"/>
      <c r="AF284" s="101"/>
    </row>
    <row r="285" spans="1:32">
      <c r="A285" s="101"/>
      <c r="B285" s="101"/>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c r="AA285" s="101"/>
      <c r="AB285" s="101"/>
      <c r="AC285" s="101"/>
      <c r="AD285" s="101"/>
      <c r="AE285" s="101"/>
      <c r="AF285" s="101"/>
    </row>
    <row r="286" spans="1:32">
      <c r="A286" s="101"/>
      <c r="B286" s="101"/>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c r="AA286" s="101"/>
      <c r="AB286" s="101"/>
      <c r="AC286" s="101"/>
      <c r="AD286" s="101"/>
      <c r="AE286" s="101"/>
      <c r="AF286" s="101"/>
    </row>
    <row r="287" spans="1:32">
      <c r="A287" s="101"/>
      <c r="B287" s="101"/>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c r="AA287" s="101"/>
      <c r="AB287" s="101"/>
      <c r="AC287" s="101"/>
      <c r="AD287" s="101"/>
      <c r="AE287" s="101"/>
      <c r="AF287" s="101"/>
    </row>
    <row r="288" spans="1:32">
      <c r="A288" s="101"/>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c r="AA288" s="101"/>
      <c r="AB288" s="101"/>
      <c r="AC288" s="101"/>
      <c r="AD288" s="101"/>
      <c r="AE288" s="101"/>
      <c r="AF288" s="101"/>
    </row>
    <row r="289" spans="1:32">
      <c r="A289" s="101"/>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c r="AA289" s="101"/>
      <c r="AB289" s="101"/>
      <c r="AC289" s="101"/>
      <c r="AD289" s="101"/>
      <c r="AE289" s="101"/>
      <c r="AF289" s="101"/>
    </row>
    <row r="290" spans="1:32">
      <c r="A290" s="101"/>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101"/>
      <c r="AE290" s="101"/>
      <c r="AF290" s="101"/>
    </row>
    <row r="291" spans="1:32">
      <c r="A291" s="101"/>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c r="AA291" s="101"/>
      <c r="AB291" s="101"/>
      <c r="AC291" s="101"/>
      <c r="AD291" s="101"/>
      <c r="AE291" s="101"/>
      <c r="AF291" s="101"/>
    </row>
    <row r="292" spans="1:32">
      <c r="A292" s="101"/>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c r="AA292" s="101"/>
      <c r="AB292" s="101"/>
      <c r="AC292" s="101"/>
      <c r="AD292" s="101"/>
      <c r="AE292" s="101"/>
      <c r="AF292" s="101"/>
    </row>
    <row r="293" spans="1:32">
      <c r="A293" s="101"/>
      <c r="B293" s="101"/>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c r="AA293" s="101"/>
      <c r="AB293" s="101"/>
      <c r="AC293" s="101"/>
      <c r="AD293" s="101"/>
      <c r="AE293" s="101"/>
      <c r="AF293" s="101"/>
    </row>
    <row r="294" spans="1:32">
      <c r="A294" s="101"/>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c r="AA294" s="101"/>
      <c r="AB294" s="101"/>
      <c r="AC294" s="101"/>
      <c r="AD294" s="101"/>
      <c r="AE294" s="101"/>
      <c r="AF294" s="101"/>
    </row>
    <row r="295" spans="1:32">
      <c r="A295" s="101"/>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c r="AA295" s="101"/>
      <c r="AB295" s="101"/>
      <c r="AC295" s="101"/>
      <c r="AD295" s="101"/>
      <c r="AE295" s="101"/>
      <c r="AF295" s="101"/>
    </row>
    <row r="296" spans="1:32">
      <c r="A296" s="101"/>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c r="AA296" s="101"/>
      <c r="AB296" s="101"/>
      <c r="AC296" s="101"/>
      <c r="AD296" s="101"/>
      <c r="AE296" s="101"/>
      <c r="AF296" s="101"/>
    </row>
    <row r="297" spans="1:32">
      <c r="A297" s="101"/>
      <c r="B297" s="101"/>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c r="AA297" s="101"/>
      <c r="AB297" s="101"/>
      <c r="AC297" s="101"/>
      <c r="AD297" s="101"/>
      <c r="AE297" s="101"/>
      <c r="AF297" s="101"/>
    </row>
    <row r="298" spans="1:32">
      <c r="A298" s="101"/>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c r="AA298" s="101"/>
      <c r="AB298" s="101"/>
      <c r="AC298" s="101"/>
      <c r="AD298" s="101"/>
      <c r="AE298" s="101"/>
      <c r="AF298" s="101"/>
    </row>
    <row r="299" spans="1:32">
      <c r="A299" s="101"/>
      <c r="B299" s="101"/>
      <c r="C299" s="101"/>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c r="AA299" s="101"/>
      <c r="AB299" s="101"/>
      <c r="AC299" s="101"/>
      <c r="AD299" s="101"/>
      <c r="AE299" s="101"/>
      <c r="AF299" s="101"/>
    </row>
    <row r="300" spans="1:32">
      <c r="A300" s="101"/>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c r="AA300" s="101"/>
      <c r="AB300" s="101"/>
      <c r="AC300" s="101"/>
      <c r="AD300" s="101"/>
      <c r="AE300" s="101"/>
      <c r="AF300" s="101"/>
    </row>
    <row r="301" spans="1:32">
      <c r="A301" s="101"/>
      <c r="B301" s="101"/>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c r="AA301" s="101"/>
      <c r="AB301" s="101"/>
      <c r="AC301" s="101"/>
      <c r="AD301" s="101"/>
      <c r="AE301" s="101"/>
      <c r="AF301" s="101"/>
    </row>
    <row r="302" spans="1:32">
      <c r="A302" s="101"/>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c r="AA302" s="101"/>
      <c r="AB302" s="101"/>
      <c r="AC302" s="101"/>
      <c r="AD302" s="101"/>
      <c r="AE302" s="101"/>
      <c r="AF302" s="101"/>
    </row>
    <row r="303" spans="1:32">
      <c r="A303" s="101"/>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c r="AA303" s="101"/>
      <c r="AB303" s="101"/>
      <c r="AC303" s="101"/>
      <c r="AD303" s="101"/>
      <c r="AE303" s="101"/>
      <c r="AF303" s="101"/>
    </row>
    <row r="304" spans="1:32">
      <c r="A304" s="101"/>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c r="AA304" s="101"/>
      <c r="AB304" s="101"/>
      <c r="AC304" s="101"/>
      <c r="AD304" s="101"/>
      <c r="AE304" s="101"/>
      <c r="AF304" s="101"/>
    </row>
    <row r="305" spans="1:32">
      <c r="A305" s="101"/>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c r="AA305" s="101"/>
      <c r="AB305" s="101"/>
      <c r="AC305" s="101"/>
      <c r="AD305" s="101"/>
      <c r="AE305" s="101"/>
      <c r="AF305" s="101"/>
    </row>
    <row r="306" spans="1:32">
      <c r="A306" s="101"/>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c r="AA306" s="101"/>
      <c r="AB306" s="101"/>
      <c r="AC306" s="101"/>
      <c r="AD306" s="101"/>
      <c r="AE306" s="101"/>
      <c r="AF306" s="101"/>
    </row>
    <row r="307" spans="1:32">
      <c r="A307" s="101"/>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c r="AA307" s="101"/>
      <c r="AB307" s="101"/>
      <c r="AC307" s="101"/>
      <c r="AD307" s="101"/>
      <c r="AE307" s="101"/>
      <c r="AF307" s="101"/>
    </row>
    <row r="308" spans="1:32">
      <c r="A308" s="101"/>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c r="AA308" s="101"/>
      <c r="AB308" s="101"/>
      <c r="AC308" s="101"/>
      <c r="AD308" s="101"/>
      <c r="AE308" s="101"/>
      <c r="AF308" s="101"/>
    </row>
    <row r="309" spans="1:32">
      <c r="A309" s="101"/>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c r="AA309" s="101"/>
      <c r="AB309" s="101"/>
      <c r="AC309" s="101"/>
      <c r="AD309" s="101"/>
      <c r="AE309" s="101"/>
      <c r="AF309" s="101"/>
    </row>
    <row r="310" spans="1:32">
      <c r="A310" s="101"/>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c r="AA310" s="101"/>
      <c r="AB310" s="101"/>
      <c r="AC310" s="101"/>
      <c r="AD310" s="101"/>
      <c r="AE310" s="101"/>
      <c r="AF310" s="101"/>
    </row>
    <row r="311" spans="1:32">
      <c r="A311" s="101"/>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c r="AA311" s="101"/>
      <c r="AB311" s="101"/>
      <c r="AC311" s="101"/>
      <c r="AD311" s="101"/>
      <c r="AE311" s="101"/>
      <c r="AF311" s="101"/>
    </row>
    <row r="312" spans="1:32">
      <c r="A312" s="101"/>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c r="AA312" s="101"/>
      <c r="AB312" s="101"/>
      <c r="AC312" s="101"/>
      <c r="AD312" s="101"/>
      <c r="AE312" s="101"/>
      <c r="AF312" s="101"/>
    </row>
    <row r="313" spans="1:32">
      <c r="A313" s="101"/>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c r="AA313" s="101"/>
      <c r="AB313" s="101"/>
      <c r="AC313" s="101"/>
      <c r="AD313" s="101"/>
      <c r="AE313" s="101"/>
      <c r="AF313" s="101"/>
    </row>
    <row r="314" spans="1:32">
      <c r="A314" s="101"/>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c r="AA314" s="101"/>
      <c r="AB314" s="101"/>
      <c r="AC314" s="101"/>
      <c r="AD314" s="101"/>
      <c r="AE314" s="101"/>
      <c r="AF314" s="101"/>
    </row>
    <row r="315" spans="1:32">
      <c r="A315" s="101"/>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c r="AA315" s="101"/>
      <c r="AB315" s="101"/>
      <c r="AC315" s="101"/>
      <c r="AD315" s="101"/>
      <c r="AE315" s="101"/>
      <c r="AF315" s="101"/>
    </row>
    <row r="316" spans="1:32">
      <c r="A316" s="101"/>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c r="AA316" s="101"/>
      <c r="AB316" s="101"/>
      <c r="AC316" s="101"/>
      <c r="AD316" s="101"/>
      <c r="AE316" s="101"/>
      <c r="AF316" s="101"/>
    </row>
    <row r="317" spans="1:32">
      <c r="A317" s="101"/>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c r="AA317" s="101"/>
      <c r="AB317" s="101"/>
      <c r="AC317" s="101"/>
      <c r="AD317" s="101"/>
      <c r="AE317" s="101"/>
      <c r="AF317" s="101"/>
    </row>
    <row r="318" spans="1:32">
      <c r="A318" s="101"/>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c r="AA318" s="101"/>
      <c r="AB318" s="101"/>
      <c r="AC318" s="101"/>
      <c r="AD318" s="101"/>
      <c r="AE318" s="101"/>
      <c r="AF318" s="101"/>
    </row>
    <row r="319" spans="1:32">
      <c r="A319" s="101"/>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c r="AA319" s="101"/>
      <c r="AB319" s="101"/>
      <c r="AC319" s="101"/>
      <c r="AD319" s="101"/>
      <c r="AE319" s="101"/>
      <c r="AF319" s="101"/>
    </row>
    <row r="320" spans="1:32">
      <c r="A320" s="101"/>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c r="AA320" s="101"/>
      <c r="AB320" s="101"/>
      <c r="AC320" s="101"/>
      <c r="AD320" s="101"/>
      <c r="AE320" s="101"/>
      <c r="AF320" s="101"/>
    </row>
    <row r="321" spans="1:32">
      <c r="A321" s="101"/>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c r="AA321" s="101"/>
      <c r="AB321" s="101"/>
      <c r="AC321" s="101"/>
      <c r="AD321" s="101"/>
      <c r="AE321" s="101"/>
      <c r="AF321" s="101"/>
    </row>
    <row r="322" spans="1:32">
      <c r="A322" s="101"/>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c r="AA322" s="101"/>
      <c r="AB322" s="101"/>
      <c r="AC322" s="101"/>
      <c r="AD322" s="101"/>
      <c r="AE322" s="101"/>
      <c r="AF322" s="101"/>
    </row>
    <row r="323" spans="1:32">
      <c r="A323" s="101"/>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c r="AA323" s="101"/>
      <c r="AB323" s="101"/>
      <c r="AC323" s="101"/>
      <c r="AD323" s="101"/>
      <c r="AE323" s="101"/>
      <c r="AF323" s="101"/>
    </row>
    <row r="324" spans="1:32">
      <c r="A324" s="101"/>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c r="AA324" s="101"/>
      <c r="AB324" s="101"/>
      <c r="AC324" s="101"/>
      <c r="AD324" s="101"/>
      <c r="AE324" s="101"/>
      <c r="AF324" s="101"/>
    </row>
    <row r="325" spans="1:32">
      <c r="A325" s="101"/>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c r="AA325" s="101"/>
      <c r="AB325" s="101"/>
      <c r="AC325" s="101"/>
      <c r="AD325" s="101"/>
      <c r="AE325" s="101"/>
      <c r="AF325" s="101"/>
    </row>
    <row r="326" spans="1:32">
      <c r="A326" s="101"/>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c r="AA326" s="101"/>
      <c r="AB326" s="101"/>
      <c r="AC326" s="101"/>
      <c r="AD326" s="101"/>
      <c r="AE326" s="101"/>
      <c r="AF326" s="101"/>
    </row>
    <row r="327" spans="1:32">
      <c r="A327" s="101"/>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c r="AA327" s="101"/>
      <c r="AB327" s="101"/>
      <c r="AC327" s="101"/>
      <c r="AD327" s="101"/>
      <c r="AE327" s="101"/>
      <c r="AF327" s="101"/>
    </row>
    <row r="328" spans="1:32">
      <c r="A328" s="101"/>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c r="AA328" s="101"/>
      <c r="AB328" s="101"/>
      <c r="AC328" s="101"/>
      <c r="AD328" s="101"/>
      <c r="AE328" s="101"/>
      <c r="AF328" s="101"/>
    </row>
    <row r="329" spans="1:32">
      <c r="A329" s="101"/>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c r="AA329" s="101"/>
      <c r="AB329" s="101"/>
      <c r="AC329" s="101"/>
      <c r="AD329" s="101"/>
      <c r="AE329" s="101"/>
      <c r="AF329" s="101"/>
    </row>
    <row r="330" spans="1:32">
      <c r="A330" s="101"/>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row>
    <row r="331" spans="1:32">
      <c r="A331" s="101"/>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c r="AA331" s="101"/>
      <c r="AB331" s="101"/>
      <c r="AC331" s="101"/>
      <c r="AD331" s="101"/>
      <c r="AE331" s="101"/>
      <c r="AF331" s="101"/>
    </row>
    <row r="332" spans="1:32">
      <c r="A332" s="101"/>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01"/>
      <c r="AF332" s="101"/>
    </row>
    <row r="333" spans="1:32">
      <c r="A333" s="101"/>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c r="AA333" s="101"/>
      <c r="AB333" s="101"/>
      <c r="AC333" s="101"/>
      <c r="AD333" s="101"/>
      <c r="AE333" s="101"/>
      <c r="AF333" s="101"/>
    </row>
    <row r="334" spans="1:32">
      <c r="A334" s="101"/>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c r="AA334" s="101"/>
      <c r="AB334" s="101"/>
      <c r="AC334" s="101"/>
      <c r="AD334" s="101"/>
      <c r="AE334" s="101"/>
      <c r="AF334" s="101"/>
    </row>
    <row r="335" spans="1:32">
      <c r="A335" s="101"/>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c r="AA335" s="101"/>
      <c r="AB335" s="101"/>
      <c r="AC335" s="101"/>
      <c r="AD335" s="101"/>
      <c r="AE335" s="101"/>
      <c r="AF335" s="101"/>
    </row>
    <row r="336" spans="1:32">
      <c r="A336" s="101"/>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c r="AA336" s="101"/>
      <c r="AB336" s="101"/>
      <c r="AC336" s="101"/>
      <c r="AD336" s="101"/>
      <c r="AE336" s="101"/>
      <c r="AF336" s="101"/>
    </row>
    <row r="337" spans="1:32">
      <c r="A337" s="101"/>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c r="AA337" s="101"/>
      <c r="AB337" s="101"/>
      <c r="AC337" s="101"/>
      <c r="AD337" s="101"/>
      <c r="AE337" s="101"/>
      <c r="AF337" s="101"/>
    </row>
    <row r="338" spans="1:32">
      <c r="A338" s="101"/>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c r="AA338" s="101"/>
      <c r="AB338" s="101"/>
      <c r="AC338" s="101"/>
      <c r="AD338" s="101"/>
      <c r="AE338" s="101"/>
      <c r="AF338" s="101"/>
    </row>
    <row r="339" spans="1:32">
      <c r="A339" s="101"/>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c r="AA339" s="101"/>
      <c r="AB339" s="101"/>
      <c r="AC339" s="101"/>
      <c r="AD339" s="101"/>
      <c r="AE339" s="101"/>
      <c r="AF339" s="101"/>
    </row>
    <row r="340" spans="1:32">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c r="AA340" s="101"/>
      <c r="AB340" s="101"/>
      <c r="AC340" s="101"/>
      <c r="AD340" s="101"/>
      <c r="AE340" s="101"/>
      <c r="AF340" s="101"/>
    </row>
    <row r="341" spans="1:32">
      <c r="A341" s="101"/>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c r="AA341" s="101"/>
      <c r="AB341" s="101"/>
      <c r="AC341" s="101"/>
      <c r="AD341" s="101"/>
      <c r="AE341" s="101"/>
      <c r="AF341" s="101"/>
    </row>
    <row r="342" spans="1:32">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c r="AA342" s="101"/>
      <c r="AB342" s="101"/>
      <c r="AC342" s="101"/>
      <c r="AD342" s="101"/>
      <c r="AE342" s="101"/>
      <c r="AF342" s="101"/>
    </row>
    <row r="343" spans="1:32">
      <c r="A343" s="101"/>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c r="AA343" s="101"/>
      <c r="AB343" s="101"/>
      <c r="AC343" s="101"/>
      <c r="AD343" s="101"/>
      <c r="AE343" s="101"/>
      <c r="AF343" s="101"/>
    </row>
    <row r="344" spans="1:32">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c r="AA344" s="101"/>
      <c r="AB344" s="101"/>
      <c r="AC344" s="101"/>
      <c r="AD344" s="101"/>
      <c r="AE344" s="101"/>
      <c r="AF344" s="101"/>
    </row>
    <row r="345" spans="1:32">
      <c r="A345" s="101"/>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c r="AA345" s="101"/>
      <c r="AB345" s="101"/>
      <c r="AC345" s="101"/>
      <c r="AD345" s="101"/>
      <c r="AE345" s="101"/>
      <c r="AF345" s="101"/>
    </row>
    <row r="346" spans="1:32">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c r="AA346" s="101"/>
      <c r="AB346" s="101"/>
      <c r="AC346" s="101"/>
      <c r="AD346" s="101"/>
      <c r="AE346" s="101"/>
      <c r="AF346" s="101"/>
    </row>
    <row r="347" spans="1:32">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c r="AA347" s="101"/>
      <c r="AB347" s="101"/>
      <c r="AC347" s="101"/>
      <c r="AD347" s="101"/>
      <c r="AE347" s="101"/>
      <c r="AF347" s="101"/>
    </row>
    <row r="348" spans="1:32">
      <c r="A348" s="101"/>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c r="AA348" s="101"/>
      <c r="AB348" s="101"/>
      <c r="AC348" s="101"/>
      <c r="AD348" s="101"/>
      <c r="AE348" s="101"/>
      <c r="AF348" s="101"/>
    </row>
    <row r="349" spans="1:32">
      <c r="A349" s="101"/>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c r="AA349" s="101"/>
      <c r="AB349" s="101"/>
      <c r="AC349" s="101"/>
      <c r="AD349" s="101"/>
      <c r="AE349" s="101"/>
      <c r="AF349" s="101"/>
    </row>
    <row r="350" spans="1:32">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c r="AA350" s="101"/>
      <c r="AB350" s="101"/>
      <c r="AC350" s="101"/>
      <c r="AD350" s="101"/>
      <c r="AE350" s="101"/>
      <c r="AF350" s="101"/>
    </row>
    <row r="351" spans="1:32">
      <c r="A351" s="101"/>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c r="AA351" s="101"/>
      <c r="AB351" s="101"/>
      <c r="AC351" s="101"/>
      <c r="AD351" s="101"/>
      <c r="AE351" s="101"/>
      <c r="AF351" s="101"/>
    </row>
    <row r="352" spans="1:32">
      <c r="A352" s="101"/>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c r="AA352" s="101"/>
      <c r="AB352" s="101"/>
      <c r="AC352" s="101"/>
      <c r="AD352" s="101"/>
      <c r="AE352" s="101"/>
      <c r="AF352" s="101"/>
    </row>
    <row r="353" spans="1:32">
      <c r="A353" s="101"/>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c r="AA353" s="101"/>
      <c r="AB353" s="101"/>
      <c r="AC353" s="101"/>
      <c r="AD353" s="101"/>
      <c r="AE353" s="101"/>
      <c r="AF353" s="101"/>
    </row>
    <row r="354" spans="1:32">
      <c r="A354" s="101"/>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c r="AA354" s="101"/>
      <c r="AB354" s="101"/>
      <c r="AC354" s="101"/>
      <c r="AD354" s="101"/>
      <c r="AE354" s="101"/>
      <c r="AF354" s="101"/>
    </row>
    <row r="355" spans="1:32">
      <c r="A355" s="101"/>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c r="AA355" s="101"/>
      <c r="AB355" s="101"/>
      <c r="AC355" s="101"/>
      <c r="AD355" s="101"/>
      <c r="AE355" s="101"/>
      <c r="AF355" s="101"/>
    </row>
    <row r="356" spans="1:32">
      <c r="A356" s="101"/>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c r="AA356" s="101"/>
      <c r="AB356" s="101"/>
      <c r="AC356" s="101"/>
      <c r="AD356" s="101"/>
      <c r="AE356" s="101"/>
      <c r="AF356" s="101"/>
    </row>
    <row r="357" spans="1:32">
      <c r="A357" s="101"/>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c r="AA357" s="101"/>
      <c r="AB357" s="101"/>
      <c r="AC357" s="101"/>
      <c r="AD357" s="101"/>
      <c r="AE357" s="101"/>
      <c r="AF357" s="101"/>
    </row>
    <row r="358" spans="1:32">
      <c r="A358" s="101"/>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c r="AA358" s="101"/>
      <c r="AB358" s="101"/>
      <c r="AC358" s="101"/>
      <c r="AD358" s="101"/>
      <c r="AE358" s="101"/>
      <c r="AF358" s="101"/>
    </row>
    <row r="359" spans="1:32">
      <c r="A359" s="101"/>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c r="AA359" s="101"/>
      <c r="AB359" s="101"/>
      <c r="AC359" s="101"/>
      <c r="AD359" s="101"/>
      <c r="AE359" s="101"/>
      <c r="AF359" s="101"/>
    </row>
    <row r="360" spans="1:32">
      <c r="A360" s="101"/>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c r="AA360" s="101"/>
      <c r="AB360" s="101"/>
      <c r="AC360" s="101"/>
      <c r="AD360" s="101"/>
      <c r="AE360" s="101"/>
      <c r="AF360" s="101"/>
    </row>
    <row r="361" spans="1:32">
      <c r="A361" s="101"/>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c r="AA361" s="101"/>
      <c r="AB361" s="101"/>
      <c r="AC361" s="101"/>
      <c r="AD361" s="101"/>
      <c r="AE361" s="101"/>
      <c r="AF361" s="101"/>
    </row>
    <row r="362" spans="1:32">
      <c r="A362" s="101"/>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c r="AA362" s="101"/>
      <c r="AB362" s="101"/>
      <c r="AC362" s="101"/>
      <c r="AD362" s="101"/>
      <c r="AE362" s="101"/>
      <c r="AF362" s="101"/>
    </row>
    <row r="363" spans="1:32">
      <c r="A363" s="101"/>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c r="AA363" s="101"/>
      <c r="AB363" s="101"/>
      <c r="AC363" s="101"/>
      <c r="AD363" s="101"/>
      <c r="AE363" s="101"/>
      <c r="AF363" s="101"/>
    </row>
    <row r="364" spans="1:32">
      <c r="A364" s="101"/>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c r="AA364" s="101"/>
      <c r="AB364" s="101"/>
      <c r="AC364" s="101"/>
      <c r="AD364" s="101"/>
      <c r="AE364" s="101"/>
      <c r="AF364" s="101"/>
    </row>
    <row r="365" spans="1:32">
      <c r="A365" s="101"/>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c r="AA365" s="101"/>
      <c r="AB365" s="101"/>
      <c r="AC365" s="101"/>
      <c r="AD365" s="101"/>
      <c r="AE365" s="101"/>
      <c r="AF365" s="101"/>
    </row>
    <row r="366" spans="1:32">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c r="AA366" s="101"/>
      <c r="AB366" s="101"/>
      <c r="AC366" s="101"/>
      <c r="AD366" s="101"/>
      <c r="AE366" s="101"/>
      <c r="AF366" s="101"/>
    </row>
    <row r="367" spans="1:32">
      <c r="A367" s="101"/>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c r="AA367" s="101"/>
      <c r="AB367" s="101"/>
      <c r="AC367" s="101"/>
      <c r="AD367" s="101"/>
      <c r="AE367" s="101"/>
      <c r="AF367" s="101"/>
    </row>
    <row r="368" spans="1:32">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c r="AA368" s="101"/>
      <c r="AB368" s="101"/>
      <c r="AC368" s="101"/>
      <c r="AD368" s="101"/>
      <c r="AE368" s="101"/>
      <c r="AF368" s="101"/>
    </row>
    <row r="369" spans="1:32">
      <c r="A369" s="101"/>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c r="AA369" s="101"/>
      <c r="AB369" s="101"/>
      <c r="AC369" s="101"/>
      <c r="AD369" s="101"/>
      <c r="AE369" s="101"/>
      <c r="AF369" s="101"/>
    </row>
    <row r="370" spans="1:32">
      <c r="A370" s="101"/>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c r="AA370" s="101"/>
      <c r="AB370" s="101"/>
      <c r="AC370" s="101"/>
      <c r="AD370" s="101"/>
      <c r="AE370" s="101"/>
      <c r="AF370" s="101"/>
    </row>
    <row r="371" spans="1:32">
      <c r="A371" s="101"/>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c r="AA371" s="101"/>
      <c r="AB371" s="101"/>
      <c r="AC371" s="101"/>
      <c r="AD371" s="101"/>
      <c r="AE371" s="101"/>
      <c r="AF371" s="101"/>
    </row>
    <row r="372" spans="1:32">
      <c r="A372" s="101"/>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c r="AA372" s="101"/>
      <c r="AB372" s="101"/>
      <c r="AC372" s="101"/>
      <c r="AD372" s="101"/>
      <c r="AE372" s="101"/>
      <c r="AF372" s="101"/>
    </row>
    <row r="373" spans="1:32">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c r="AA373" s="101"/>
      <c r="AB373" s="101"/>
      <c r="AC373" s="101"/>
      <c r="AD373" s="101"/>
      <c r="AE373" s="101"/>
      <c r="AF373" s="101"/>
    </row>
    <row r="374" spans="1:32">
      <c r="A374" s="101"/>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c r="AA374" s="101"/>
      <c r="AB374" s="101"/>
      <c r="AC374" s="101"/>
      <c r="AD374" s="101"/>
      <c r="AE374" s="101"/>
      <c r="AF374" s="101"/>
    </row>
    <row r="375" spans="1:32">
      <c r="A375" s="101"/>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c r="AA375" s="101"/>
      <c r="AB375" s="101"/>
      <c r="AC375" s="101"/>
      <c r="AD375" s="101"/>
      <c r="AE375" s="101"/>
      <c r="AF375" s="101"/>
    </row>
    <row r="376" spans="1:32">
      <c r="A376" s="101"/>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c r="AA376" s="101"/>
      <c r="AB376" s="101"/>
      <c r="AC376" s="101"/>
      <c r="AD376" s="101"/>
      <c r="AE376" s="101"/>
      <c r="AF376" s="101"/>
    </row>
    <row r="377" spans="1:32">
      <c r="A377" s="101"/>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c r="AA377" s="101"/>
      <c r="AB377" s="101"/>
      <c r="AC377" s="101"/>
      <c r="AD377" s="101"/>
      <c r="AE377" s="101"/>
      <c r="AF377" s="101"/>
    </row>
    <row r="378" spans="1:32">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c r="AA378" s="101"/>
      <c r="AB378" s="101"/>
      <c r="AC378" s="101"/>
      <c r="AD378" s="101"/>
      <c r="AE378" s="101"/>
      <c r="AF378" s="101"/>
    </row>
    <row r="379" spans="1:32">
      <c r="A379" s="101"/>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c r="AA379" s="101"/>
      <c r="AB379" s="101"/>
      <c r="AC379" s="101"/>
      <c r="AD379" s="101"/>
      <c r="AE379" s="101"/>
      <c r="AF379" s="101"/>
    </row>
    <row r="380" spans="1:32">
      <c r="A380" s="101"/>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c r="AA380" s="101"/>
      <c r="AB380" s="101"/>
      <c r="AC380" s="101"/>
      <c r="AD380" s="101"/>
      <c r="AE380" s="101"/>
      <c r="AF380" s="101"/>
    </row>
    <row r="381" spans="1:32">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c r="AA381" s="101"/>
      <c r="AB381" s="101"/>
      <c r="AC381" s="101"/>
      <c r="AD381" s="101"/>
      <c r="AE381" s="101"/>
      <c r="AF381" s="101"/>
    </row>
    <row r="382" spans="1:32">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c r="AA382" s="101"/>
      <c r="AB382" s="101"/>
      <c r="AC382" s="101"/>
      <c r="AD382" s="101"/>
      <c r="AE382" s="101"/>
      <c r="AF382" s="101"/>
    </row>
    <row r="383" spans="1:32">
      <c r="A383" s="101"/>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c r="AA383" s="101"/>
      <c r="AB383" s="101"/>
      <c r="AC383" s="101"/>
      <c r="AD383" s="101"/>
      <c r="AE383" s="101"/>
      <c r="AF383" s="101"/>
    </row>
    <row r="384" spans="1:32">
      <c r="A384" s="101"/>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c r="AA384" s="101"/>
      <c r="AB384" s="101"/>
      <c r="AC384" s="101"/>
      <c r="AD384" s="101"/>
      <c r="AE384" s="101"/>
      <c r="AF384" s="101"/>
    </row>
    <row r="385" spans="1:32">
      <c r="A385" s="101"/>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c r="AA385" s="101"/>
      <c r="AB385" s="101"/>
      <c r="AC385" s="101"/>
      <c r="AD385" s="101"/>
      <c r="AE385" s="101"/>
      <c r="AF385" s="101"/>
    </row>
    <row r="386" spans="1:32">
      <c r="A386" s="101"/>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c r="AA386" s="101"/>
      <c r="AB386" s="101"/>
      <c r="AC386" s="101"/>
      <c r="AD386" s="101"/>
      <c r="AE386" s="101"/>
      <c r="AF386" s="101"/>
    </row>
    <row r="387" spans="1:32">
      <c r="A387" s="101"/>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c r="AA387" s="101"/>
      <c r="AB387" s="101"/>
      <c r="AC387" s="101"/>
      <c r="AD387" s="101"/>
      <c r="AE387" s="101"/>
      <c r="AF387" s="101"/>
    </row>
    <row r="388" spans="1:32">
      <c r="A388" s="101"/>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c r="AA388" s="101"/>
      <c r="AB388" s="101"/>
      <c r="AC388" s="101"/>
      <c r="AD388" s="101"/>
      <c r="AE388" s="101"/>
      <c r="AF388" s="101"/>
    </row>
    <row r="389" spans="1:32">
      <c r="A389" s="101"/>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c r="AA389" s="101"/>
      <c r="AB389" s="101"/>
      <c r="AC389" s="101"/>
      <c r="AD389" s="101"/>
      <c r="AE389" s="101"/>
      <c r="AF389" s="101"/>
    </row>
    <row r="390" spans="1:32">
      <c r="A390" s="101"/>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c r="AA390" s="101"/>
      <c r="AB390" s="101"/>
      <c r="AC390" s="101"/>
      <c r="AD390" s="101"/>
      <c r="AE390" s="101"/>
      <c r="AF390" s="101"/>
    </row>
    <row r="391" spans="1:32">
      <c r="A391" s="101"/>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c r="AA391" s="101"/>
      <c r="AB391" s="101"/>
      <c r="AC391" s="101"/>
      <c r="AD391" s="101"/>
      <c r="AE391" s="101"/>
      <c r="AF391" s="101"/>
    </row>
    <row r="392" spans="1:32">
      <c r="A392" s="101"/>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c r="AA392" s="101"/>
      <c r="AB392" s="101"/>
      <c r="AC392" s="101"/>
      <c r="AD392" s="101"/>
      <c r="AE392" s="101"/>
      <c r="AF392" s="101"/>
    </row>
    <row r="393" spans="1:32">
      <c r="A393" s="101"/>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c r="AA393" s="101"/>
      <c r="AB393" s="101"/>
      <c r="AC393" s="101"/>
      <c r="AD393" s="101"/>
      <c r="AE393" s="101"/>
      <c r="AF393" s="101"/>
    </row>
    <row r="394" spans="1:32">
      <c r="A394" s="101"/>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c r="AA394" s="101"/>
      <c r="AB394" s="101"/>
      <c r="AC394" s="101"/>
      <c r="AD394" s="101"/>
      <c r="AE394" s="101"/>
      <c r="AF394" s="101"/>
    </row>
    <row r="395" spans="1:32">
      <c r="A395" s="101"/>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c r="AA395" s="101"/>
      <c r="AB395" s="101"/>
      <c r="AC395" s="101"/>
      <c r="AD395" s="101"/>
      <c r="AE395" s="101"/>
      <c r="AF395" s="101"/>
    </row>
    <row r="396" spans="1:32">
      <c r="A396" s="101"/>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c r="AA396" s="101"/>
      <c r="AB396" s="101"/>
      <c r="AC396" s="101"/>
      <c r="AD396" s="101"/>
      <c r="AE396" s="101"/>
      <c r="AF396" s="101"/>
    </row>
    <row r="397" spans="1:32">
      <c r="A397" s="101"/>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c r="AA397" s="101"/>
      <c r="AB397" s="101"/>
      <c r="AC397" s="101"/>
      <c r="AD397" s="101"/>
      <c r="AE397" s="101"/>
      <c r="AF397" s="101"/>
    </row>
    <row r="398" spans="1:32">
      <c r="A398" s="101"/>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c r="AA398" s="101"/>
      <c r="AB398" s="101"/>
      <c r="AC398" s="101"/>
      <c r="AD398" s="101"/>
      <c r="AE398" s="101"/>
      <c r="AF398" s="101"/>
    </row>
    <row r="399" spans="1:32">
      <c r="A399" s="10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c r="AA399" s="101"/>
      <c r="AB399" s="101"/>
      <c r="AC399" s="101"/>
      <c r="AD399" s="101"/>
      <c r="AE399" s="101"/>
      <c r="AF399" s="101"/>
    </row>
    <row r="400" spans="1:32">
      <c r="A400" s="101"/>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c r="AA400" s="101"/>
      <c r="AB400" s="101"/>
      <c r="AC400" s="101"/>
      <c r="AD400" s="101"/>
      <c r="AE400" s="101"/>
      <c r="AF400" s="101"/>
    </row>
    <row r="401" spans="1:32">
      <c r="A401" s="101"/>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c r="AA401" s="101"/>
      <c r="AB401" s="101"/>
      <c r="AC401" s="101"/>
      <c r="AD401" s="101"/>
      <c r="AE401" s="101"/>
      <c r="AF401" s="101"/>
    </row>
    <row r="402" spans="1:32">
      <c r="A402" s="101"/>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c r="AA402" s="101"/>
      <c r="AB402" s="101"/>
      <c r="AC402" s="101"/>
      <c r="AD402" s="101"/>
      <c r="AE402" s="101"/>
      <c r="AF402" s="101"/>
    </row>
    <row r="403" spans="1:32">
      <c r="A403" s="101"/>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c r="AA403" s="101"/>
      <c r="AB403" s="101"/>
      <c r="AC403" s="101"/>
      <c r="AD403" s="101"/>
      <c r="AE403" s="101"/>
      <c r="AF403" s="101"/>
    </row>
    <row r="404" spans="1:32">
      <c r="A404" s="101"/>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c r="AA404" s="101"/>
      <c r="AB404" s="101"/>
      <c r="AC404" s="101"/>
      <c r="AD404" s="101"/>
      <c r="AE404" s="101"/>
      <c r="AF404" s="101"/>
    </row>
    <row r="405" spans="1:32">
      <c r="A405" s="101"/>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c r="AA405" s="101"/>
      <c r="AB405" s="101"/>
      <c r="AC405" s="101"/>
      <c r="AD405" s="101"/>
      <c r="AE405" s="101"/>
      <c r="AF405" s="101"/>
    </row>
    <row r="406" spans="1:32">
      <c r="A406" s="101"/>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c r="AA406" s="101"/>
      <c r="AB406" s="101"/>
      <c r="AC406" s="101"/>
      <c r="AD406" s="101"/>
      <c r="AE406" s="101"/>
      <c r="AF406" s="101"/>
    </row>
    <row r="407" spans="1:32">
      <c r="A407" s="101"/>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c r="AA407" s="101"/>
      <c r="AB407" s="101"/>
      <c r="AC407" s="101"/>
      <c r="AD407" s="101"/>
      <c r="AE407" s="101"/>
      <c r="AF407" s="101"/>
    </row>
    <row r="408" spans="1:32">
      <c r="A408" s="101"/>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c r="AA408" s="101"/>
      <c r="AB408" s="101"/>
      <c r="AC408" s="101"/>
      <c r="AD408" s="101"/>
      <c r="AE408" s="101"/>
      <c r="AF408" s="101"/>
    </row>
    <row r="409" spans="1:32">
      <c r="A409" s="101"/>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c r="AA409" s="101"/>
      <c r="AB409" s="101"/>
      <c r="AC409" s="101"/>
      <c r="AD409" s="101"/>
      <c r="AE409" s="101"/>
      <c r="AF409" s="101"/>
    </row>
    <row r="410" spans="1:32">
      <c r="A410" s="101"/>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c r="AA410" s="101"/>
      <c r="AB410" s="101"/>
      <c r="AC410" s="101"/>
      <c r="AD410" s="101"/>
      <c r="AE410" s="101"/>
      <c r="AF410" s="101"/>
    </row>
    <row r="411" spans="1:32">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c r="AA411" s="101"/>
      <c r="AB411" s="101"/>
      <c r="AC411" s="101"/>
      <c r="AD411" s="101"/>
      <c r="AE411" s="101"/>
      <c r="AF411" s="101"/>
    </row>
    <row r="412" spans="1:32">
      <c r="A412" s="101"/>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c r="AA412" s="101"/>
      <c r="AB412" s="101"/>
      <c r="AC412" s="101"/>
      <c r="AD412" s="101"/>
      <c r="AE412" s="101"/>
      <c r="AF412" s="101"/>
    </row>
    <row r="413" spans="1:32">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c r="AA413" s="101"/>
      <c r="AB413" s="101"/>
      <c r="AC413" s="101"/>
      <c r="AD413" s="101"/>
      <c r="AE413" s="101"/>
      <c r="AF413" s="101"/>
    </row>
    <row r="414" spans="1:32">
      <c r="A414" s="101"/>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c r="AA414" s="101"/>
      <c r="AB414" s="101"/>
      <c r="AC414" s="101"/>
      <c r="AD414" s="101"/>
      <c r="AE414" s="101"/>
      <c r="AF414" s="101"/>
    </row>
    <row r="415" spans="1:32">
      <c r="A415" s="101"/>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c r="AA415" s="101"/>
      <c r="AB415" s="101"/>
      <c r="AC415" s="101"/>
      <c r="AD415" s="101"/>
      <c r="AE415" s="101"/>
      <c r="AF415" s="101"/>
    </row>
    <row r="416" spans="1:32">
      <c r="A416" s="101"/>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c r="AA416" s="101"/>
      <c r="AB416" s="101"/>
      <c r="AC416" s="101"/>
      <c r="AD416" s="101"/>
      <c r="AE416" s="101"/>
      <c r="AF416" s="101"/>
    </row>
    <row r="417" spans="1:32">
      <c r="A417" s="101"/>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c r="AA417" s="101"/>
      <c r="AB417" s="101"/>
      <c r="AC417" s="101"/>
      <c r="AD417" s="101"/>
      <c r="AE417" s="101"/>
      <c r="AF417" s="101"/>
    </row>
    <row r="418" spans="1:32">
      <c r="A418" s="101"/>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c r="AA418" s="101"/>
      <c r="AB418" s="101"/>
      <c r="AC418" s="101"/>
      <c r="AD418" s="101"/>
      <c r="AE418" s="101"/>
      <c r="AF418" s="101"/>
    </row>
    <row r="419" spans="1:32">
      <c r="A419" s="101"/>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c r="AA419" s="101"/>
      <c r="AB419" s="101"/>
      <c r="AC419" s="101"/>
      <c r="AD419" s="101"/>
      <c r="AE419" s="101"/>
      <c r="AF419" s="101"/>
    </row>
    <row r="420" spans="1:32">
      <c r="A420" s="101"/>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c r="AA420" s="101"/>
      <c r="AB420" s="101"/>
      <c r="AC420" s="101"/>
      <c r="AD420" s="101"/>
      <c r="AE420" s="101"/>
      <c r="AF420" s="101"/>
    </row>
    <row r="421" spans="1:32">
      <c r="A421" s="101"/>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c r="AA421" s="101"/>
      <c r="AB421" s="101"/>
      <c r="AC421" s="101"/>
      <c r="AD421" s="101"/>
      <c r="AE421" s="101"/>
      <c r="AF421" s="101"/>
    </row>
    <row r="422" spans="1:32">
      <c r="A422" s="101"/>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c r="AA422" s="101"/>
      <c r="AB422" s="101"/>
      <c r="AC422" s="101"/>
      <c r="AD422" s="101"/>
      <c r="AE422" s="101"/>
      <c r="AF422" s="101"/>
    </row>
    <row r="423" spans="1:32">
      <c r="A423" s="101"/>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c r="AA423" s="101"/>
      <c r="AB423" s="101"/>
      <c r="AC423" s="101"/>
      <c r="AD423" s="101"/>
      <c r="AE423" s="101"/>
      <c r="AF423" s="101"/>
    </row>
    <row r="424" spans="1:32">
      <c r="A424" s="101"/>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c r="AA424" s="101"/>
      <c r="AB424" s="101"/>
      <c r="AC424" s="101"/>
      <c r="AD424" s="101"/>
      <c r="AE424" s="101"/>
      <c r="AF424" s="101"/>
    </row>
    <row r="425" spans="1:32">
      <c r="A425" s="101"/>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c r="AA425" s="101"/>
      <c r="AB425" s="101"/>
      <c r="AC425" s="101"/>
      <c r="AD425" s="101"/>
      <c r="AE425" s="101"/>
      <c r="AF425" s="101"/>
    </row>
    <row r="426" spans="1:32">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c r="AA426" s="101"/>
      <c r="AB426" s="101"/>
      <c r="AC426" s="101"/>
      <c r="AD426" s="101"/>
      <c r="AE426" s="101"/>
      <c r="AF426" s="101"/>
    </row>
    <row r="427" spans="1:32">
      <c r="A427" s="101"/>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c r="AA427" s="101"/>
      <c r="AB427" s="101"/>
      <c r="AC427" s="101"/>
      <c r="AD427" s="101"/>
      <c r="AE427" s="101"/>
      <c r="AF427" s="101"/>
    </row>
    <row r="428" spans="1:32">
      <c r="A428" s="101"/>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c r="AA428" s="101"/>
      <c r="AB428" s="101"/>
      <c r="AC428" s="101"/>
      <c r="AD428" s="101"/>
      <c r="AE428" s="101"/>
      <c r="AF428" s="101"/>
    </row>
    <row r="429" spans="1:32">
      <c r="A429" s="101"/>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c r="AA429" s="101"/>
      <c r="AB429" s="101"/>
      <c r="AC429" s="101"/>
      <c r="AD429" s="101"/>
      <c r="AE429" s="101"/>
      <c r="AF429" s="101"/>
    </row>
    <row r="430" spans="1:32">
      <c r="A430" s="101"/>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c r="AA430" s="101"/>
      <c r="AB430" s="101"/>
      <c r="AC430" s="101"/>
      <c r="AD430" s="101"/>
      <c r="AE430" s="101"/>
      <c r="AF430" s="101"/>
    </row>
    <row r="431" spans="1:32">
      <c r="A431" s="101"/>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c r="AA431" s="101"/>
      <c r="AB431" s="101"/>
      <c r="AC431" s="101"/>
      <c r="AD431" s="101"/>
      <c r="AE431" s="101"/>
      <c r="AF431" s="101"/>
    </row>
    <row r="432" spans="1:32">
      <c r="A432" s="101"/>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c r="AA432" s="101"/>
      <c r="AB432" s="101"/>
      <c r="AC432" s="101"/>
      <c r="AD432" s="101"/>
      <c r="AE432" s="101"/>
      <c r="AF432" s="101"/>
    </row>
    <row r="433" spans="1:32">
      <c r="A433" s="101"/>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c r="AA433" s="101"/>
      <c r="AB433" s="101"/>
      <c r="AC433" s="101"/>
      <c r="AD433" s="101"/>
      <c r="AE433" s="101"/>
      <c r="AF433" s="101"/>
    </row>
    <row r="434" spans="1:32">
      <c r="A434" s="101"/>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c r="AA434" s="101"/>
      <c r="AB434" s="101"/>
      <c r="AC434" s="101"/>
      <c r="AD434" s="101"/>
      <c r="AE434" s="101"/>
      <c r="AF434" s="101"/>
    </row>
    <row r="435" spans="1:32">
      <c r="A435" s="101"/>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c r="AA435" s="101"/>
      <c r="AB435" s="101"/>
      <c r="AC435" s="101"/>
      <c r="AD435" s="101"/>
      <c r="AE435" s="101"/>
      <c r="AF435" s="101"/>
    </row>
    <row r="436" spans="1:32">
      <c r="A436" s="101"/>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c r="AA436" s="101"/>
      <c r="AB436" s="101"/>
      <c r="AC436" s="101"/>
      <c r="AD436" s="101"/>
      <c r="AE436" s="101"/>
      <c r="AF436" s="101"/>
    </row>
    <row r="437" spans="1:32">
      <c r="A437" s="101"/>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c r="AA437" s="101"/>
      <c r="AB437" s="101"/>
      <c r="AC437" s="101"/>
      <c r="AD437" s="101"/>
      <c r="AE437" s="101"/>
      <c r="AF437" s="101"/>
    </row>
    <row r="438" spans="1:32">
      <c r="A438" s="101"/>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c r="AA438" s="101"/>
      <c r="AB438" s="101"/>
      <c r="AC438" s="101"/>
      <c r="AD438" s="101"/>
      <c r="AE438" s="101"/>
      <c r="AF438" s="101"/>
    </row>
    <row r="439" spans="1:32">
      <c r="A439" s="101"/>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c r="AA439" s="101"/>
      <c r="AB439" s="101"/>
      <c r="AC439" s="101"/>
      <c r="AD439" s="101"/>
      <c r="AE439" s="101"/>
      <c r="AF439" s="101"/>
    </row>
    <row r="440" spans="1:32">
      <c r="A440" s="101"/>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c r="AA440" s="101"/>
      <c r="AB440" s="101"/>
      <c r="AC440" s="101"/>
      <c r="AD440" s="101"/>
      <c r="AE440" s="101"/>
      <c r="AF440" s="101"/>
    </row>
    <row r="441" spans="1:32">
      <c r="A441" s="101"/>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c r="AA441" s="101"/>
      <c r="AB441" s="101"/>
      <c r="AC441" s="101"/>
      <c r="AD441" s="101"/>
      <c r="AE441" s="101"/>
      <c r="AF441" s="101"/>
    </row>
    <row r="442" spans="1:32">
      <c r="A442" s="101"/>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c r="AA442" s="101"/>
      <c r="AB442" s="101"/>
      <c r="AC442" s="101"/>
      <c r="AD442" s="101"/>
      <c r="AE442" s="101"/>
      <c r="AF442" s="101"/>
    </row>
    <row r="443" spans="1:32">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c r="AA443" s="101"/>
      <c r="AB443" s="101"/>
      <c r="AC443" s="101"/>
      <c r="AD443" s="101"/>
      <c r="AE443" s="101"/>
      <c r="AF443" s="101"/>
    </row>
    <row r="444" spans="1:32">
      <c r="A444" s="101"/>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c r="AA444" s="101"/>
      <c r="AB444" s="101"/>
      <c r="AC444" s="101"/>
      <c r="AD444" s="101"/>
      <c r="AE444" s="101"/>
      <c r="AF444" s="101"/>
    </row>
    <row r="445" spans="1:32">
      <c r="A445" s="101"/>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c r="AA445" s="101"/>
      <c r="AB445" s="101"/>
      <c r="AC445" s="101"/>
      <c r="AD445" s="101"/>
      <c r="AE445" s="101"/>
      <c r="AF445" s="101"/>
    </row>
    <row r="446" spans="1:32">
      <c r="A446" s="101"/>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c r="AA446" s="101"/>
      <c r="AB446" s="101"/>
      <c r="AC446" s="101"/>
      <c r="AD446" s="101"/>
      <c r="AE446" s="101"/>
      <c r="AF446" s="101"/>
    </row>
    <row r="447" spans="1:32">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c r="AA447" s="101"/>
      <c r="AB447" s="101"/>
      <c r="AC447" s="101"/>
      <c r="AD447" s="101"/>
      <c r="AE447" s="101"/>
      <c r="AF447" s="101"/>
    </row>
    <row r="448" spans="1:32">
      <c r="A448" s="101"/>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c r="AA448" s="101"/>
      <c r="AB448" s="101"/>
      <c r="AC448" s="101"/>
      <c r="AD448" s="101"/>
      <c r="AE448" s="101"/>
      <c r="AF448" s="101"/>
    </row>
    <row r="449" spans="1:32">
      <c r="A449" s="101"/>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c r="AA449" s="101"/>
      <c r="AB449" s="101"/>
      <c r="AC449" s="101"/>
      <c r="AD449" s="101"/>
      <c r="AE449" s="101"/>
      <c r="AF449" s="101"/>
    </row>
    <row r="450" spans="1:32">
      <c r="A450" s="101"/>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c r="AA450" s="101"/>
      <c r="AB450" s="101"/>
      <c r="AC450" s="101"/>
      <c r="AD450" s="101"/>
      <c r="AE450" s="101"/>
      <c r="AF450" s="101"/>
    </row>
    <row r="451" spans="1:32">
      <c r="A451" s="101"/>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c r="AA451" s="101"/>
      <c r="AB451" s="101"/>
      <c r="AC451" s="101"/>
      <c r="AD451" s="101"/>
      <c r="AE451" s="101"/>
      <c r="AF451" s="101"/>
    </row>
    <row r="452" spans="1:32">
      <c r="A452" s="101"/>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c r="AA452" s="101"/>
      <c r="AB452" s="101"/>
      <c r="AC452" s="101"/>
      <c r="AD452" s="101"/>
      <c r="AE452" s="101"/>
      <c r="AF452" s="101"/>
    </row>
    <row r="453" spans="1:32">
      <c r="A453" s="101"/>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c r="AA453" s="101"/>
      <c r="AB453" s="101"/>
      <c r="AC453" s="101"/>
      <c r="AD453" s="101"/>
      <c r="AE453" s="101"/>
      <c r="AF453" s="101"/>
    </row>
    <row r="454" spans="1:32">
      <c r="A454" s="101"/>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c r="AA454" s="101"/>
      <c r="AB454" s="101"/>
      <c r="AC454" s="101"/>
      <c r="AD454" s="101"/>
      <c r="AE454" s="101"/>
      <c r="AF454" s="101"/>
    </row>
    <row r="455" spans="1:32">
      <c r="A455" s="101"/>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c r="AA455" s="101"/>
      <c r="AB455" s="101"/>
      <c r="AC455" s="101"/>
      <c r="AD455" s="101"/>
      <c r="AE455" s="101"/>
      <c r="AF455" s="101"/>
    </row>
    <row r="456" spans="1:32">
      <c r="A456" s="101"/>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c r="AA456" s="101"/>
      <c r="AB456" s="101"/>
      <c r="AC456" s="101"/>
      <c r="AD456" s="101"/>
      <c r="AE456" s="101"/>
      <c r="AF456" s="101"/>
    </row>
    <row r="457" spans="1:32">
      <c r="A457" s="101"/>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c r="AA457" s="101"/>
      <c r="AB457" s="101"/>
      <c r="AC457" s="101"/>
      <c r="AD457" s="101"/>
      <c r="AE457" s="101"/>
      <c r="AF457" s="101"/>
    </row>
    <row r="458" spans="1:32">
      <c r="A458" s="101"/>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c r="AA458" s="101"/>
      <c r="AB458" s="101"/>
      <c r="AC458" s="101"/>
      <c r="AD458" s="101"/>
      <c r="AE458" s="101"/>
      <c r="AF458" s="101"/>
    </row>
    <row r="459" spans="1:32">
      <c r="A459" s="101"/>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c r="AA459" s="101"/>
      <c r="AB459" s="101"/>
      <c r="AC459" s="101"/>
      <c r="AD459" s="101"/>
      <c r="AE459" s="101"/>
      <c r="AF459" s="101"/>
    </row>
    <row r="460" spans="1:32">
      <c r="A460" s="101"/>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c r="AA460" s="101"/>
      <c r="AB460" s="101"/>
      <c r="AC460" s="101"/>
      <c r="AD460" s="101"/>
      <c r="AE460" s="101"/>
      <c r="AF460" s="101"/>
    </row>
    <row r="461" spans="1:32">
      <c r="A461" s="101"/>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c r="AA461" s="101"/>
      <c r="AB461" s="101"/>
      <c r="AC461" s="101"/>
      <c r="AD461" s="101"/>
      <c r="AE461" s="101"/>
      <c r="AF461" s="101"/>
    </row>
    <row r="462" spans="1:32">
      <c r="A462" s="101"/>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c r="AA462" s="101"/>
      <c r="AB462" s="101"/>
      <c r="AC462" s="101"/>
      <c r="AD462" s="101"/>
      <c r="AE462" s="101"/>
      <c r="AF462" s="101"/>
    </row>
    <row r="463" spans="1:32">
      <c r="A463" s="101"/>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c r="AA463" s="101"/>
      <c r="AB463" s="101"/>
      <c r="AC463" s="101"/>
      <c r="AD463" s="101"/>
      <c r="AE463" s="101"/>
      <c r="AF463" s="101"/>
    </row>
    <row r="464" spans="1:32">
      <c r="A464" s="101"/>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c r="AA464" s="101"/>
      <c r="AB464" s="101"/>
      <c r="AC464" s="101"/>
      <c r="AD464" s="101"/>
      <c r="AE464" s="101"/>
      <c r="AF464" s="101"/>
    </row>
    <row r="465" spans="1:32">
      <c r="A465" s="101"/>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c r="AA465" s="101"/>
      <c r="AB465" s="101"/>
      <c r="AC465" s="101"/>
      <c r="AD465" s="101"/>
      <c r="AE465" s="101"/>
      <c r="AF465" s="101"/>
    </row>
    <row r="466" spans="1:32">
      <c r="A466" s="101"/>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c r="AA466" s="101"/>
      <c r="AB466" s="101"/>
      <c r="AC466" s="101"/>
      <c r="AD466" s="101"/>
      <c r="AE466" s="101"/>
      <c r="AF466" s="101"/>
    </row>
    <row r="467" spans="1:32">
      <c r="A467" s="101"/>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c r="AA467" s="101"/>
      <c r="AB467" s="101"/>
      <c r="AC467" s="101"/>
      <c r="AD467" s="101"/>
      <c r="AE467" s="101"/>
      <c r="AF467" s="101"/>
    </row>
    <row r="468" spans="1:32">
      <c r="A468" s="101"/>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c r="AA468" s="101"/>
      <c r="AB468" s="101"/>
      <c r="AC468" s="101"/>
      <c r="AD468" s="101"/>
      <c r="AE468" s="101"/>
      <c r="AF468" s="101"/>
    </row>
    <row r="469" spans="1:32">
      <c r="A469" s="101"/>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c r="AA469" s="101"/>
      <c r="AB469" s="101"/>
      <c r="AC469" s="101"/>
      <c r="AD469" s="101"/>
      <c r="AE469" s="101"/>
      <c r="AF469" s="101"/>
    </row>
    <row r="470" spans="1:32">
      <c r="A470" s="101"/>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c r="AA470" s="101"/>
      <c r="AB470" s="101"/>
      <c r="AC470" s="101"/>
      <c r="AD470" s="101"/>
      <c r="AE470" s="101"/>
      <c r="AF470" s="101"/>
    </row>
    <row r="471" spans="1:32">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c r="AA471" s="101"/>
      <c r="AB471" s="101"/>
      <c r="AC471" s="101"/>
      <c r="AD471" s="101"/>
      <c r="AE471" s="101"/>
      <c r="AF471" s="101"/>
    </row>
    <row r="472" spans="1:32">
      <c r="A472" s="101"/>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c r="AA472" s="101"/>
      <c r="AB472" s="101"/>
      <c r="AC472" s="101"/>
      <c r="AD472" s="101"/>
      <c r="AE472" s="101"/>
      <c r="AF472" s="101"/>
    </row>
    <row r="473" spans="1:32">
      <c r="A473" s="101"/>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c r="AA473" s="101"/>
      <c r="AB473" s="101"/>
      <c r="AC473" s="101"/>
      <c r="AD473" s="101"/>
      <c r="AE473" s="101"/>
      <c r="AF473" s="101"/>
    </row>
    <row r="474" spans="1:32">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c r="AA474" s="101"/>
      <c r="AB474" s="101"/>
      <c r="AC474" s="101"/>
      <c r="AD474" s="101"/>
      <c r="AE474" s="101"/>
      <c r="AF474" s="101"/>
    </row>
    <row r="475" spans="1:32">
      <c r="A475" s="101"/>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c r="AA475" s="101"/>
      <c r="AB475" s="101"/>
      <c r="AC475" s="101"/>
      <c r="AD475" s="101"/>
      <c r="AE475" s="101"/>
      <c r="AF475" s="101"/>
    </row>
    <row r="476" spans="1:32">
      <c r="A476" s="101"/>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c r="AA476" s="101"/>
      <c r="AB476" s="101"/>
      <c r="AC476" s="101"/>
      <c r="AD476" s="101"/>
      <c r="AE476" s="101"/>
      <c r="AF476" s="101"/>
    </row>
    <row r="477" spans="1:32">
      <c r="A477" s="101"/>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c r="AA477" s="101"/>
      <c r="AB477" s="101"/>
      <c r="AC477" s="101"/>
      <c r="AD477" s="101"/>
      <c r="AE477" s="101"/>
      <c r="AF477" s="101"/>
    </row>
    <row r="478" spans="1:32">
      <c r="A478" s="101"/>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c r="AA478" s="101"/>
      <c r="AB478" s="101"/>
      <c r="AC478" s="101"/>
      <c r="AD478" s="101"/>
      <c r="AE478" s="101"/>
      <c r="AF478" s="101"/>
    </row>
    <row r="479" spans="1:32">
      <c r="A479" s="101"/>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c r="AA479" s="101"/>
      <c r="AB479" s="101"/>
      <c r="AC479" s="101"/>
      <c r="AD479" s="101"/>
      <c r="AE479" s="101"/>
      <c r="AF479" s="101"/>
    </row>
    <row r="480" spans="1:32">
      <c r="A480" s="101"/>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c r="AA480" s="101"/>
      <c r="AB480" s="101"/>
      <c r="AC480" s="101"/>
      <c r="AD480" s="101"/>
      <c r="AE480" s="101"/>
      <c r="AF480" s="101"/>
    </row>
    <row r="481" spans="1:32">
      <c r="A481" s="101"/>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c r="AA481" s="101"/>
      <c r="AB481" s="101"/>
      <c r="AC481" s="101"/>
      <c r="AD481" s="101"/>
      <c r="AE481" s="101"/>
      <c r="AF481" s="101"/>
    </row>
    <row r="482" spans="1:32">
      <c r="A482" s="101"/>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c r="AA482" s="101"/>
      <c r="AB482" s="101"/>
      <c r="AC482" s="101"/>
      <c r="AD482" s="101"/>
      <c r="AE482" s="101"/>
      <c r="AF482" s="101"/>
    </row>
    <row r="483" spans="1:32">
      <c r="A483" s="101"/>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c r="AA483" s="101"/>
      <c r="AB483" s="101"/>
      <c r="AC483" s="101"/>
      <c r="AD483" s="101"/>
      <c r="AE483" s="101"/>
      <c r="AF483" s="101"/>
    </row>
    <row r="484" spans="1:32">
      <c r="A484" s="101"/>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c r="AA484" s="101"/>
      <c r="AB484" s="101"/>
      <c r="AC484" s="101"/>
      <c r="AD484" s="101"/>
      <c r="AE484" s="101"/>
      <c r="AF484" s="101"/>
    </row>
    <row r="485" spans="1:32">
      <c r="A485" s="101"/>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c r="AA485" s="101"/>
      <c r="AB485" s="101"/>
      <c r="AC485" s="101"/>
      <c r="AD485" s="101"/>
      <c r="AE485" s="101"/>
      <c r="AF485" s="101"/>
    </row>
    <row r="486" spans="1:32">
      <c r="A486" s="101"/>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c r="AA486" s="101"/>
      <c r="AB486" s="101"/>
      <c r="AC486" s="101"/>
      <c r="AD486" s="101"/>
      <c r="AE486" s="101"/>
      <c r="AF486" s="101"/>
    </row>
    <row r="487" spans="1:32">
      <c r="A487" s="101"/>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c r="AA487" s="101"/>
      <c r="AB487" s="101"/>
      <c r="AC487" s="101"/>
      <c r="AD487" s="101"/>
      <c r="AE487" s="101"/>
      <c r="AF487" s="101"/>
    </row>
    <row r="488" spans="1:32">
      <c r="A488" s="101"/>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c r="AA488" s="101"/>
      <c r="AB488" s="101"/>
      <c r="AC488" s="101"/>
      <c r="AD488" s="101"/>
      <c r="AE488" s="101"/>
      <c r="AF488" s="101"/>
    </row>
    <row r="489" spans="1:32">
      <c r="A489" s="101"/>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c r="AA489" s="101"/>
      <c r="AB489" s="101"/>
      <c r="AC489" s="101"/>
      <c r="AD489" s="101"/>
      <c r="AE489" s="101"/>
      <c r="AF489" s="101"/>
    </row>
    <row r="490" spans="1:32">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c r="AA490" s="101"/>
      <c r="AB490" s="101"/>
      <c r="AC490" s="101"/>
      <c r="AD490" s="101"/>
      <c r="AE490" s="101"/>
      <c r="AF490" s="101"/>
    </row>
    <row r="491" spans="1:32">
      <c r="A491" s="101"/>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c r="AA491" s="101"/>
      <c r="AB491" s="101"/>
      <c r="AC491" s="101"/>
      <c r="AD491" s="101"/>
      <c r="AE491" s="101"/>
      <c r="AF491" s="101"/>
    </row>
    <row r="492" spans="1:32">
      <c r="A492" s="101"/>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c r="AA492" s="101"/>
      <c r="AB492" s="101"/>
      <c r="AC492" s="101"/>
      <c r="AD492" s="101"/>
      <c r="AE492" s="101"/>
      <c r="AF492" s="101"/>
    </row>
    <row r="493" spans="1:32">
      <c r="A493" s="101"/>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c r="AA493" s="101"/>
      <c r="AB493" s="101"/>
      <c r="AC493" s="101"/>
      <c r="AD493" s="101"/>
      <c r="AE493" s="101"/>
      <c r="AF493" s="101"/>
    </row>
    <row r="494" spans="1:32">
      <c r="A494" s="101"/>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c r="AA494" s="101"/>
      <c r="AB494" s="101"/>
      <c r="AC494" s="101"/>
      <c r="AD494" s="101"/>
      <c r="AE494" s="101"/>
      <c r="AF494" s="101"/>
    </row>
    <row r="495" spans="1:32">
      <c r="A495" s="101"/>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c r="AA495" s="101"/>
      <c r="AB495" s="101"/>
      <c r="AC495" s="101"/>
      <c r="AD495" s="101"/>
      <c r="AE495" s="101"/>
      <c r="AF495" s="101"/>
    </row>
    <row r="496" spans="1:32">
      <c r="A496" s="101"/>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c r="AA496" s="101"/>
      <c r="AB496" s="101"/>
      <c r="AC496" s="101"/>
      <c r="AD496" s="101"/>
      <c r="AE496" s="101"/>
      <c r="AF496" s="101"/>
    </row>
    <row r="497" spans="1:32">
      <c r="A497" s="101"/>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c r="AA497" s="101"/>
      <c r="AB497" s="101"/>
      <c r="AC497" s="101"/>
      <c r="AD497" s="101"/>
      <c r="AE497" s="101"/>
      <c r="AF497" s="101"/>
    </row>
    <row r="498" spans="1:32">
      <c r="A498" s="101"/>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c r="AA498" s="101"/>
      <c r="AB498" s="101"/>
      <c r="AC498" s="101"/>
      <c r="AD498" s="101"/>
      <c r="AE498" s="101"/>
      <c r="AF498" s="101"/>
    </row>
    <row r="499" spans="1:32">
      <c r="A499" s="101"/>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c r="AA499" s="101"/>
      <c r="AB499" s="101"/>
      <c r="AC499" s="101"/>
      <c r="AD499" s="101"/>
      <c r="AE499" s="101"/>
      <c r="AF499" s="101"/>
    </row>
    <row r="500" spans="1:32">
      <c r="A500" s="101"/>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c r="AA500" s="101"/>
      <c r="AB500" s="101"/>
      <c r="AC500" s="101"/>
      <c r="AD500" s="101"/>
      <c r="AE500" s="101"/>
      <c r="AF500" s="101"/>
    </row>
    <row r="501" spans="1:32">
      <c r="A501" s="101"/>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c r="AA501" s="101"/>
      <c r="AB501" s="101"/>
      <c r="AC501" s="101"/>
      <c r="AD501" s="101"/>
      <c r="AE501" s="101"/>
      <c r="AF501" s="101"/>
    </row>
    <row r="502" spans="1:32">
      <c r="A502" s="101"/>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c r="AA502" s="101"/>
      <c r="AB502" s="101"/>
      <c r="AC502" s="101"/>
      <c r="AD502" s="101"/>
      <c r="AE502" s="101"/>
      <c r="AF502" s="101"/>
    </row>
    <row r="503" spans="1:32">
      <c r="A503" s="101"/>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c r="AA503" s="101"/>
      <c r="AB503" s="101"/>
      <c r="AC503" s="101"/>
      <c r="AD503" s="101"/>
      <c r="AE503" s="101"/>
      <c r="AF503" s="101"/>
    </row>
    <row r="504" spans="1:32">
      <c r="A504" s="101"/>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c r="AA504" s="101"/>
      <c r="AB504" s="101"/>
      <c r="AC504" s="101"/>
      <c r="AD504" s="101"/>
      <c r="AE504" s="101"/>
      <c r="AF504" s="101"/>
    </row>
    <row r="505" spans="1:32">
      <c r="A505" s="101"/>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c r="AA505" s="101"/>
      <c r="AB505" s="101"/>
      <c r="AC505" s="101"/>
      <c r="AD505" s="101"/>
      <c r="AE505" s="101"/>
      <c r="AF505" s="101"/>
    </row>
    <row r="506" spans="1:32">
      <c r="A506" s="101"/>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c r="AA506" s="101"/>
      <c r="AB506" s="101"/>
      <c r="AC506" s="101"/>
      <c r="AD506" s="101"/>
      <c r="AE506" s="101"/>
      <c r="AF506" s="101"/>
    </row>
    <row r="507" spans="1:32">
      <c r="A507" s="101"/>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c r="AA507" s="101"/>
      <c r="AB507" s="101"/>
      <c r="AC507" s="101"/>
      <c r="AD507" s="101"/>
      <c r="AE507" s="101"/>
      <c r="AF507" s="101"/>
    </row>
    <row r="508" spans="1:32">
      <c r="A508" s="101"/>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c r="AA508" s="101"/>
      <c r="AB508" s="101"/>
      <c r="AC508" s="101"/>
      <c r="AD508" s="101"/>
      <c r="AE508" s="101"/>
      <c r="AF508" s="101"/>
    </row>
    <row r="509" spans="1:32">
      <c r="A509" s="101"/>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c r="AA509" s="101"/>
      <c r="AB509" s="101"/>
      <c r="AC509" s="101"/>
      <c r="AD509" s="101"/>
      <c r="AE509" s="101"/>
      <c r="AF509" s="101"/>
    </row>
    <row r="510" spans="1:32">
      <c r="A510" s="101"/>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c r="AA510" s="101"/>
      <c r="AB510" s="101"/>
      <c r="AC510" s="101"/>
      <c r="AD510" s="101"/>
      <c r="AE510" s="101"/>
      <c r="AF510" s="101"/>
    </row>
    <row r="511" spans="1:32">
      <c r="A511" s="101"/>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c r="AA511" s="101"/>
      <c r="AB511" s="101"/>
      <c r="AC511" s="101"/>
      <c r="AD511" s="101"/>
      <c r="AE511" s="101"/>
      <c r="AF511" s="101"/>
    </row>
    <row r="512" spans="1:32">
      <c r="A512" s="101"/>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c r="AA512" s="101"/>
      <c r="AB512" s="101"/>
      <c r="AC512" s="101"/>
      <c r="AD512" s="101"/>
      <c r="AE512" s="101"/>
      <c r="AF512" s="101"/>
    </row>
    <row r="513" spans="1:32">
      <c r="A513" s="101"/>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c r="AA513" s="101"/>
      <c r="AB513" s="101"/>
      <c r="AC513" s="101"/>
      <c r="AD513" s="101"/>
      <c r="AE513" s="101"/>
      <c r="AF513" s="101"/>
    </row>
    <row r="514" spans="1:32">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c r="AA514" s="101"/>
      <c r="AB514" s="101"/>
      <c r="AC514" s="101"/>
      <c r="AD514" s="101"/>
      <c r="AE514" s="101"/>
      <c r="AF514" s="101"/>
    </row>
    <row r="515" spans="1:32">
      <c r="A515" s="101"/>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c r="AA515" s="101"/>
      <c r="AB515" s="101"/>
      <c r="AC515" s="101"/>
      <c r="AD515" s="101"/>
      <c r="AE515" s="101"/>
      <c r="AF515" s="101"/>
    </row>
    <row r="516" spans="1:32">
      <c r="A516" s="101"/>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c r="AA516" s="101"/>
      <c r="AB516" s="101"/>
      <c r="AC516" s="101"/>
      <c r="AD516" s="101"/>
      <c r="AE516" s="101"/>
      <c r="AF516" s="101"/>
    </row>
    <row r="517" spans="1:32">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c r="AA517" s="101"/>
      <c r="AB517" s="101"/>
      <c r="AC517" s="101"/>
      <c r="AD517" s="101"/>
      <c r="AE517" s="101"/>
      <c r="AF517" s="101"/>
    </row>
    <row r="518" spans="1:32">
      <c r="A518" s="101"/>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c r="AA518" s="101"/>
      <c r="AB518" s="101"/>
      <c r="AC518" s="101"/>
      <c r="AD518" s="101"/>
      <c r="AE518" s="101"/>
      <c r="AF518" s="101"/>
    </row>
    <row r="519" spans="1:32">
      <c r="A519" s="101"/>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c r="AA519" s="101"/>
      <c r="AB519" s="101"/>
      <c r="AC519" s="101"/>
      <c r="AD519" s="101"/>
      <c r="AE519" s="101"/>
      <c r="AF519" s="101"/>
    </row>
    <row r="520" spans="1:32">
      <c r="A520" s="101"/>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c r="AA520" s="101"/>
      <c r="AB520" s="101"/>
      <c r="AC520" s="101"/>
      <c r="AD520" s="101"/>
      <c r="AE520" s="101"/>
      <c r="AF520" s="101"/>
    </row>
    <row r="521" spans="1:32">
      <c r="A521" s="101"/>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c r="AA521" s="101"/>
      <c r="AB521" s="101"/>
      <c r="AC521" s="101"/>
      <c r="AD521" s="101"/>
      <c r="AE521" s="101"/>
      <c r="AF521" s="101"/>
    </row>
    <row r="522" spans="1:32">
      <c r="A522" s="101"/>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c r="AA522" s="101"/>
      <c r="AB522" s="101"/>
      <c r="AC522" s="101"/>
      <c r="AD522" s="101"/>
      <c r="AE522" s="101"/>
      <c r="AF522" s="101"/>
    </row>
    <row r="523" spans="1:32">
      <c r="A523" s="101"/>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c r="AA523" s="101"/>
      <c r="AB523" s="101"/>
      <c r="AC523" s="101"/>
      <c r="AD523" s="101"/>
      <c r="AE523" s="101"/>
      <c r="AF523" s="101"/>
    </row>
    <row r="524" spans="1:32">
      <c r="A524" s="101"/>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c r="AA524" s="101"/>
      <c r="AB524" s="101"/>
      <c r="AC524" s="101"/>
      <c r="AD524" s="101"/>
      <c r="AE524" s="101"/>
      <c r="AF524" s="101"/>
    </row>
    <row r="525" spans="1:32">
      <c r="A525" s="101"/>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c r="AA525" s="101"/>
      <c r="AB525" s="101"/>
      <c r="AC525" s="101"/>
      <c r="AD525" s="101"/>
      <c r="AE525" s="101"/>
      <c r="AF525" s="101"/>
    </row>
    <row r="526" spans="1:32">
      <c r="A526" s="101"/>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c r="AA526" s="101"/>
      <c r="AB526" s="101"/>
      <c r="AC526" s="101"/>
      <c r="AD526" s="101"/>
      <c r="AE526" s="101"/>
      <c r="AF526" s="101"/>
    </row>
    <row r="527" spans="1:32">
      <c r="A527" s="101"/>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c r="AA527" s="101"/>
      <c r="AB527" s="101"/>
      <c r="AC527" s="101"/>
      <c r="AD527" s="101"/>
      <c r="AE527" s="101"/>
      <c r="AF527" s="101"/>
    </row>
    <row r="528" spans="1:32">
      <c r="A528" s="101"/>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c r="AA528" s="101"/>
      <c r="AB528" s="101"/>
      <c r="AC528" s="101"/>
      <c r="AD528" s="101"/>
      <c r="AE528" s="101"/>
      <c r="AF528" s="101"/>
    </row>
    <row r="529" spans="1:32">
      <c r="A529" s="101"/>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c r="AA529" s="101"/>
      <c r="AB529" s="101"/>
      <c r="AC529" s="101"/>
      <c r="AD529" s="101"/>
      <c r="AE529" s="101"/>
      <c r="AF529" s="101"/>
    </row>
    <row r="530" spans="1:32">
      <c r="A530" s="101"/>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c r="AA530" s="101"/>
      <c r="AB530" s="101"/>
      <c r="AC530" s="101"/>
      <c r="AD530" s="101"/>
      <c r="AE530" s="101"/>
      <c r="AF530" s="101"/>
    </row>
    <row r="531" spans="1:32">
      <c r="A531" s="101"/>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c r="AA531" s="101"/>
      <c r="AB531" s="101"/>
      <c r="AC531" s="101"/>
      <c r="AD531" s="101"/>
      <c r="AE531" s="101"/>
      <c r="AF531" s="101"/>
    </row>
    <row r="532" spans="1:32">
      <c r="A532" s="101"/>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c r="AA532" s="101"/>
      <c r="AB532" s="101"/>
      <c r="AC532" s="101"/>
      <c r="AD532" s="101"/>
      <c r="AE532" s="101"/>
      <c r="AF532" s="101"/>
    </row>
    <row r="533" spans="1:32">
      <c r="A533" s="101"/>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c r="AA533" s="101"/>
      <c r="AB533" s="101"/>
      <c r="AC533" s="101"/>
      <c r="AD533" s="101"/>
      <c r="AE533" s="101"/>
      <c r="AF533" s="101"/>
    </row>
    <row r="534" spans="1:32">
      <c r="A534" s="101"/>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c r="AA534" s="101"/>
      <c r="AB534" s="101"/>
      <c r="AC534" s="101"/>
      <c r="AD534" s="101"/>
      <c r="AE534" s="101"/>
      <c r="AF534" s="101"/>
    </row>
    <row r="535" spans="1:32">
      <c r="A535" s="101"/>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c r="AA535" s="101"/>
      <c r="AB535" s="101"/>
      <c r="AC535" s="101"/>
      <c r="AD535" s="101"/>
      <c r="AE535" s="101"/>
      <c r="AF535" s="101"/>
    </row>
    <row r="536" spans="1:32">
      <c r="A536" s="101"/>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c r="AA536" s="101"/>
      <c r="AB536" s="101"/>
      <c r="AC536" s="101"/>
      <c r="AD536" s="101"/>
      <c r="AE536" s="101"/>
      <c r="AF536" s="101"/>
    </row>
    <row r="537" spans="1:32">
      <c r="A537" s="101"/>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c r="AA537" s="101"/>
      <c r="AB537" s="101"/>
      <c r="AC537" s="101"/>
      <c r="AD537" s="101"/>
      <c r="AE537" s="101"/>
      <c r="AF537" s="101"/>
    </row>
    <row r="538" spans="1:32">
      <c r="A538" s="101"/>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c r="AA538" s="101"/>
      <c r="AB538" s="101"/>
      <c r="AC538" s="101"/>
      <c r="AD538" s="101"/>
      <c r="AE538" s="101"/>
      <c r="AF538" s="101"/>
    </row>
    <row r="539" spans="1:32">
      <c r="A539" s="101"/>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c r="AA539" s="101"/>
      <c r="AB539" s="101"/>
      <c r="AC539" s="101"/>
      <c r="AD539" s="101"/>
      <c r="AE539" s="101"/>
      <c r="AF539" s="101"/>
    </row>
    <row r="540" spans="1:32">
      <c r="A540" s="101"/>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c r="AA540" s="101"/>
      <c r="AB540" s="101"/>
      <c r="AC540" s="101"/>
      <c r="AD540" s="101"/>
      <c r="AE540" s="101"/>
      <c r="AF540" s="101"/>
    </row>
    <row r="541" spans="1:32">
      <c r="A541" s="101"/>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c r="AA541" s="101"/>
      <c r="AB541" s="101"/>
      <c r="AC541" s="101"/>
      <c r="AD541" s="101"/>
      <c r="AE541" s="101"/>
      <c r="AF541" s="101"/>
    </row>
    <row r="542" spans="1:32">
      <c r="A542" s="101"/>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c r="AA542" s="101"/>
      <c r="AB542" s="101"/>
      <c r="AC542" s="101"/>
      <c r="AD542" s="101"/>
      <c r="AE542" s="101"/>
      <c r="AF542" s="101"/>
    </row>
    <row r="543" spans="1:32">
      <c r="A543" s="101"/>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c r="AA543" s="101"/>
      <c r="AB543" s="101"/>
      <c r="AC543" s="101"/>
      <c r="AD543" s="101"/>
      <c r="AE543" s="101"/>
      <c r="AF543" s="101"/>
    </row>
    <row r="544" spans="1:32">
      <c r="A544" s="101"/>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c r="AA544" s="101"/>
      <c r="AB544" s="101"/>
      <c r="AC544" s="101"/>
      <c r="AD544" s="101"/>
      <c r="AE544" s="101"/>
      <c r="AF544" s="101"/>
    </row>
    <row r="545" spans="1:32">
      <c r="A545" s="101"/>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c r="AA545" s="101"/>
      <c r="AB545" s="101"/>
      <c r="AC545" s="101"/>
      <c r="AD545" s="101"/>
      <c r="AE545" s="101"/>
      <c r="AF545" s="101"/>
    </row>
    <row r="546" spans="1:32">
      <c r="A546" s="101"/>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c r="AA546" s="101"/>
      <c r="AB546" s="101"/>
      <c r="AC546" s="101"/>
      <c r="AD546" s="101"/>
      <c r="AE546" s="101"/>
      <c r="AF546" s="101"/>
    </row>
    <row r="547" spans="1:32">
      <c r="A547" s="101"/>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c r="AA547" s="101"/>
      <c r="AB547" s="101"/>
      <c r="AC547" s="101"/>
      <c r="AD547" s="101"/>
      <c r="AE547" s="101"/>
      <c r="AF547" s="101"/>
    </row>
    <row r="548" spans="1:32">
      <c r="A548" s="101"/>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c r="AA548" s="101"/>
      <c r="AB548" s="101"/>
      <c r="AC548" s="101"/>
      <c r="AD548" s="101"/>
      <c r="AE548" s="101"/>
      <c r="AF548" s="101"/>
    </row>
    <row r="549" spans="1:32">
      <c r="A549" s="101"/>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c r="AA549" s="101"/>
      <c r="AB549" s="101"/>
      <c r="AC549" s="101"/>
      <c r="AD549" s="101"/>
      <c r="AE549" s="101"/>
      <c r="AF549" s="101"/>
    </row>
    <row r="550" spans="1:32">
      <c r="A550" s="101"/>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c r="AA550" s="101"/>
      <c r="AB550" s="101"/>
      <c r="AC550" s="101"/>
      <c r="AD550" s="101"/>
      <c r="AE550" s="101"/>
      <c r="AF550" s="101"/>
    </row>
    <row r="551" spans="1:32">
      <c r="A551" s="101"/>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c r="AA551" s="101"/>
      <c r="AB551" s="101"/>
      <c r="AC551" s="101"/>
      <c r="AD551" s="101"/>
      <c r="AE551" s="101"/>
      <c r="AF551" s="101"/>
    </row>
    <row r="552" spans="1:32">
      <c r="A552" s="101"/>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c r="AA552" s="101"/>
      <c r="AB552" s="101"/>
      <c r="AC552" s="101"/>
      <c r="AD552" s="101"/>
      <c r="AE552" s="101"/>
      <c r="AF552" s="101"/>
    </row>
    <row r="553" spans="1:32">
      <c r="A553" s="101"/>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c r="AA553" s="101"/>
      <c r="AB553" s="101"/>
      <c r="AC553" s="101"/>
      <c r="AD553" s="101"/>
      <c r="AE553" s="101"/>
      <c r="AF553" s="101"/>
    </row>
    <row r="554" spans="1:32">
      <c r="A554" s="101"/>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c r="AA554" s="101"/>
      <c r="AB554" s="101"/>
      <c r="AC554" s="101"/>
      <c r="AD554" s="101"/>
      <c r="AE554" s="101"/>
      <c r="AF554" s="101"/>
    </row>
    <row r="555" spans="1:32">
      <c r="A555" s="101"/>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c r="AA555" s="101"/>
      <c r="AB555" s="101"/>
      <c r="AC555" s="101"/>
      <c r="AD555" s="101"/>
      <c r="AE555" s="101"/>
      <c r="AF555" s="101"/>
    </row>
    <row r="556" spans="1:32">
      <c r="A556" s="101"/>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c r="AA556" s="101"/>
      <c r="AB556" s="101"/>
      <c r="AC556" s="101"/>
      <c r="AD556" s="101"/>
      <c r="AE556" s="101"/>
      <c r="AF556" s="101"/>
    </row>
    <row r="557" spans="1:32">
      <c r="A557" s="101"/>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c r="AA557" s="101"/>
      <c r="AB557" s="101"/>
      <c r="AC557" s="101"/>
      <c r="AD557" s="101"/>
      <c r="AE557" s="101"/>
      <c r="AF557" s="101"/>
    </row>
    <row r="558" spans="1:32">
      <c r="A558" s="101"/>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c r="AA558" s="101"/>
      <c r="AB558" s="101"/>
      <c r="AC558" s="101"/>
      <c r="AD558" s="101"/>
      <c r="AE558" s="101"/>
      <c r="AF558" s="101"/>
    </row>
    <row r="559" spans="1:32">
      <c r="A559" s="101"/>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c r="AA559" s="101"/>
      <c r="AB559" s="101"/>
      <c r="AC559" s="101"/>
      <c r="AD559" s="101"/>
      <c r="AE559" s="101"/>
      <c r="AF559" s="101"/>
    </row>
    <row r="560" spans="1:32">
      <c r="A560" s="101"/>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c r="AA560" s="101"/>
      <c r="AB560" s="101"/>
      <c r="AC560" s="101"/>
      <c r="AD560" s="101"/>
      <c r="AE560" s="101"/>
      <c r="AF560" s="101"/>
    </row>
    <row r="561" spans="1:32">
      <c r="A561" s="101"/>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c r="AA561" s="101"/>
      <c r="AB561" s="101"/>
      <c r="AC561" s="101"/>
      <c r="AD561" s="101"/>
      <c r="AE561" s="101"/>
      <c r="AF561" s="101"/>
    </row>
    <row r="562" spans="1:32">
      <c r="A562" s="101"/>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c r="AA562" s="101"/>
      <c r="AB562" s="101"/>
      <c r="AC562" s="101"/>
      <c r="AD562" s="101"/>
      <c r="AE562" s="101"/>
      <c r="AF562" s="101"/>
    </row>
    <row r="563" spans="1:32">
      <c r="A563" s="101"/>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c r="AA563" s="101"/>
      <c r="AB563" s="101"/>
      <c r="AC563" s="101"/>
      <c r="AD563" s="101"/>
      <c r="AE563" s="101"/>
      <c r="AF563" s="101"/>
    </row>
    <row r="564" spans="1:32">
      <c r="A564" s="101"/>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c r="AA564" s="101"/>
      <c r="AB564" s="101"/>
      <c r="AC564" s="101"/>
      <c r="AD564" s="101"/>
      <c r="AE564" s="101"/>
      <c r="AF564" s="101"/>
    </row>
    <row r="565" spans="1:32">
      <c r="A565" s="101"/>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c r="AA565" s="101"/>
      <c r="AB565" s="101"/>
      <c r="AC565" s="101"/>
      <c r="AD565" s="101"/>
      <c r="AE565" s="101"/>
      <c r="AF565" s="101"/>
    </row>
    <row r="566" spans="1:32">
      <c r="A566" s="101"/>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c r="AA566" s="101"/>
      <c r="AB566" s="101"/>
      <c r="AC566" s="101"/>
      <c r="AD566" s="101"/>
      <c r="AE566" s="101"/>
      <c r="AF566" s="101"/>
    </row>
    <row r="567" spans="1:32">
      <c r="A567" s="101"/>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c r="AA567" s="101"/>
      <c r="AB567" s="101"/>
      <c r="AC567" s="101"/>
      <c r="AD567" s="101"/>
      <c r="AE567" s="101"/>
      <c r="AF567" s="101"/>
    </row>
    <row r="568" spans="1:32">
      <c r="A568" s="101"/>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c r="AA568" s="101"/>
      <c r="AB568" s="101"/>
      <c r="AC568" s="101"/>
      <c r="AD568" s="101"/>
      <c r="AE568" s="101"/>
      <c r="AF568" s="101"/>
    </row>
    <row r="569" spans="1:32">
      <c r="A569" s="101"/>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c r="AA569" s="101"/>
      <c r="AB569" s="101"/>
      <c r="AC569" s="101"/>
      <c r="AD569" s="101"/>
      <c r="AE569" s="101"/>
      <c r="AF569" s="101"/>
    </row>
    <row r="570" spans="1:32">
      <c r="A570" s="101"/>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c r="AA570" s="101"/>
      <c r="AB570" s="101"/>
      <c r="AC570" s="101"/>
      <c r="AD570" s="101"/>
      <c r="AE570" s="101"/>
      <c r="AF570" s="101"/>
    </row>
    <row r="571" spans="1:32">
      <c r="A571" s="101"/>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c r="AA571" s="101"/>
      <c r="AB571" s="101"/>
      <c r="AC571" s="101"/>
      <c r="AD571" s="101"/>
      <c r="AE571" s="101"/>
      <c r="AF571" s="101"/>
    </row>
    <row r="572" spans="1:32">
      <c r="A572" s="101"/>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c r="AA572" s="101"/>
      <c r="AB572" s="101"/>
      <c r="AC572" s="101"/>
      <c r="AD572" s="101"/>
      <c r="AE572" s="101"/>
      <c r="AF572" s="101"/>
    </row>
    <row r="573" spans="1:32">
      <c r="A573" s="101"/>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c r="AA573" s="101"/>
      <c r="AB573" s="101"/>
      <c r="AC573" s="101"/>
      <c r="AD573" s="101"/>
      <c r="AE573" s="101"/>
      <c r="AF573" s="101"/>
    </row>
    <row r="574" spans="1:32">
      <c r="A574" s="101"/>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c r="AA574" s="101"/>
      <c r="AB574" s="101"/>
      <c r="AC574" s="101"/>
      <c r="AD574" s="101"/>
      <c r="AE574" s="101"/>
      <c r="AF574" s="101"/>
    </row>
    <row r="575" spans="1:32">
      <c r="A575" s="101"/>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c r="AA575" s="101"/>
      <c r="AB575" s="101"/>
      <c r="AC575" s="101"/>
      <c r="AD575" s="101"/>
      <c r="AE575" s="101"/>
      <c r="AF575" s="101"/>
    </row>
    <row r="576" spans="1:32">
      <c r="A576" s="101"/>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c r="AA576" s="101"/>
      <c r="AB576" s="101"/>
      <c r="AC576" s="101"/>
      <c r="AD576" s="101"/>
      <c r="AE576" s="101"/>
      <c r="AF576" s="101"/>
    </row>
    <row r="577" spans="1:32">
      <c r="A577" s="101"/>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c r="AA577" s="101"/>
      <c r="AB577" s="101"/>
      <c r="AC577" s="101"/>
      <c r="AD577" s="101"/>
      <c r="AE577" s="101"/>
      <c r="AF577" s="101"/>
    </row>
    <row r="578" spans="1:32">
      <c r="A578" s="101"/>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c r="AA578" s="101"/>
      <c r="AB578" s="101"/>
      <c r="AC578" s="101"/>
      <c r="AD578" s="101"/>
      <c r="AE578" s="101"/>
      <c r="AF578" s="101"/>
    </row>
    <row r="579" spans="1:32">
      <c r="A579" s="101"/>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c r="AA579" s="101"/>
      <c r="AB579" s="101"/>
      <c r="AC579" s="101"/>
      <c r="AD579" s="101"/>
      <c r="AE579" s="101"/>
      <c r="AF579" s="101"/>
    </row>
    <row r="580" spans="1:32">
      <c r="A580" s="101"/>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c r="AA580" s="101"/>
      <c r="AB580" s="101"/>
      <c r="AC580" s="101"/>
      <c r="AD580" s="101"/>
      <c r="AE580" s="101"/>
      <c r="AF580" s="101"/>
    </row>
    <row r="581" spans="1:32">
      <c r="A581" s="101"/>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c r="AA581" s="101"/>
      <c r="AB581" s="101"/>
      <c r="AC581" s="101"/>
      <c r="AD581" s="101"/>
      <c r="AE581" s="101"/>
      <c r="AF581" s="101"/>
    </row>
    <row r="582" spans="1:32">
      <c r="A582" s="101"/>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c r="AA582" s="101"/>
      <c r="AB582" s="101"/>
      <c r="AC582" s="101"/>
      <c r="AD582" s="101"/>
      <c r="AE582" s="101"/>
      <c r="AF582" s="101"/>
    </row>
    <row r="583" spans="1:32">
      <c r="A583" s="101"/>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c r="AA583" s="101"/>
      <c r="AB583" s="101"/>
      <c r="AC583" s="101"/>
      <c r="AD583" s="101"/>
      <c r="AE583" s="101"/>
      <c r="AF583" s="101"/>
    </row>
    <row r="584" spans="1:32">
      <c r="A584" s="101"/>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c r="AA584" s="101"/>
      <c r="AB584" s="101"/>
      <c r="AC584" s="101"/>
      <c r="AD584" s="101"/>
      <c r="AE584" s="101"/>
      <c r="AF584" s="101"/>
    </row>
    <row r="585" spans="1:32">
      <c r="A585" s="101"/>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c r="AA585" s="101"/>
      <c r="AB585" s="101"/>
      <c r="AC585" s="101"/>
      <c r="AD585" s="101"/>
      <c r="AE585" s="101"/>
      <c r="AF585" s="101"/>
    </row>
    <row r="586" spans="1:32">
      <c r="A586" s="101"/>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c r="AA586" s="101"/>
      <c r="AB586" s="101"/>
      <c r="AC586" s="101"/>
      <c r="AD586" s="101"/>
      <c r="AE586" s="101"/>
      <c r="AF586" s="101"/>
    </row>
    <row r="587" spans="1:32">
      <c r="A587" s="101"/>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c r="AA587" s="101"/>
      <c r="AB587" s="101"/>
      <c r="AC587" s="101"/>
      <c r="AD587" s="101"/>
      <c r="AE587" s="101"/>
      <c r="AF587" s="101"/>
    </row>
    <row r="588" spans="1:32">
      <c r="A588" s="101"/>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c r="AA588" s="101"/>
      <c r="AB588" s="101"/>
      <c r="AC588" s="101"/>
      <c r="AD588" s="101"/>
      <c r="AE588" s="101"/>
      <c r="AF588" s="101"/>
    </row>
    <row r="589" spans="1:32">
      <c r="A589" s="101"/>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c r="AA589" s="101"/>
      <c r="AB589" s="101"/>
      <c r="AC589" s="101"/>
      <c r="AD589" s="101"/>
      <c r="AE589" s="101"/>
      <c r="AF589" s="101"/>
    </row>
    <row r="590" spans="1:32">
      <c r="A590" s="101"/>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c r="AA590" s="101"/>
      <c r="AB590" s="101"/>
      <c r="AC590" s="101"/>
      <c r="AD590" s="101"/>
      <c r="AE590" s="101"/>
      <c r="AF590" s="101"/>
    </row>
    <row r="591" spans="1:32">
      <c r="A591" s="101"/>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c r="AA591" s="101"/>
      <c r="AB591" s="101"/>
      <c r="AC591" s="101"/>
      <c r="AD591" s="101"/>
      <c r="AE591" s="101"/>
      <c r="AF591" s="101"/>
    </row>
    <row r="592" spans="1:32">
      <c r="A592" s="101"/>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c r="AA592" s="101"/>
      <c r="AB592" s="101"/>
      <c r="AC592" s="101"/>
      <c r="AD592" s="101"/>
      <c r="AE592" s="101"/>
      <c r="AF592" s="101"/>
    </row>
    <row r="593" spans="1:32">
      <c r="A593" s="101"/>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c r="AA593" s="101"/>
      <c r="AB593" s="101"/>
      <c r="AC593" s="101"/>
      <c r="AD593" s="101"/>
      <c r="AE593" s="101"/>
      <c r="AF593" s="101"/>
    </row>
    <row r="594" spans="1:32">
      <c r="A594" s="101"/>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c r="AA594" s="101"/>
      <c r="AB594" s="101"/>
      <c r="AC594" s="101"/>
      <c r="AD594" s="101"/>
      <c r="AE594" s="101"/>
      <c r="AF594" s="101"/>
    </row>
    <row r="595" spans="1:32">
      <c r="A595" s="101"/>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c r="AA595" s="101"/>
      <c r="AB595" s="101"/>
      <c r="AC595" s="101"/>
      <c r="AD595" s="101"/>
      <c r="AE595" s="101"/>
      <c r="AF595" s="101"/>
    </row>
    <row r="596" spans="1:32">
      <c r="A596" s="101"/>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c r="AA596" s="101"/>
      <c r="AB596" s="101"/>
      <c r="AC596" s="101"/>
      <c r="AD596" s="101"/>
      <c r="AE596" s="101"/>
      <c r="AF596" s="101"/>
    </row>
    <row r="597" spans="1:32">
      <c r="A597" s="101"/>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c r="AA597" s="101"/>
      <c r="AB597" s="101"/>
      <c r="AC597" s="101"/>
      <c r="AD597" s="101"/>
      <c r="AE597" s="101"/>
      <c r="AF597" s="101"/>
    </row>
    <row r="598" spans="1:32">
      <c r="A598" s="101"/>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c r="AA598" s="101"/>
      <c r="AB598" s="101"/>
      <c r="AC598" s="101"/>
      <c r="AD598" s="101"/>
      <c r="AE598" s="101"/>
      <c r="AF598" s="101"/>
    </row>
    <row r="599" spans="1:32">
      <c r="A599" s="101"/>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c r="AA599" s="101"/>
      <c r="AB599" s="101"/>
      <c r="AC599" s="101"/>
      <c r="AD599" s="101"/>
      <c r="AE599" s="101"/>
      <c r="AF599" s="101"/>
    </row>
    <row r="600" spans="1:32">
      <c r="A600" s="101"/>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c r="AA600" s="101"/>
      <c r="AB600" s="101"/>
      <c r="AC600" s="101"/>
      <c r="AD600" s="101"/>
      <c r="AE600" s="101"/>
      <c r="AF600" s="101"/>
    </row>
    <row r="601" spans="1:32">
      <c r="A601" s="101"/>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c r="AA601" s="101"/>
      <c r="AB601" s="101"/>
      <c r="AC601" s="101"/>
      <c r="AD601" s="101"/>
      <c r="AE601" s="101"/>
      <c r="AF601" s="101"/>
    </row>
    <row r="602" spans="1:32">
      <c r="A602" s="101"/>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c r="AA602" s="101"/>
      <c r="AB602" s="101"/>
      <c r="AC602" s="101"/>
      <c r="AD602" s="101"/>
      <c r="AE602" s="101"/>
      <c r="AF602" s="101"/>
    </row>
    <row r="603" spans="1:32">
      <c r="A603" s="101"/>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c r="AA603" s="101"/>
      <c r="AB603" s="101"/>
      <c r="AC603" s="101"/>
      <c r="AD603" s="101"/>
      <c r="AE603" s="101"/>
      <c r="AF603" s="101"/>
    </row>
    <row r="604" spans="1:32">
      <c r="A604" s="101"/>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c r="AA604" s="101"/>
      <c r="AB604" s="101"/>
      <c r="AC604" s="101"/>
      <c r="AD604" s="101"/>
      <c r="AE604" s="101"/>
      <c r="AF604" s="101"/>
    </row>
    <row r="605" spans="1:32">
      <c r="A605" s="101"/>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c r="AA605" s="101"/>
      <c r="AB605" s="101"/>
      <c r="AC605" s="101"/>
      <c r="AD605" s="101"/>
      <c r="AE605" s="101"/>
      <c r="AF605" s="101"/>
    </row>
    <row r="606" spans="1:32">
      <c r="A606" s="101"/>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c r="AA606" s="101"/>
      <c r="AB606" s="101"/>
      <c r="AC606" s="101"/>
      <c r="AD606" s="101"/>
      <c r="AE606" s="101"/>
      <c r="AF606" s="101"/>
    </row>
    <row r="607" spans="1:32">
      <c r="A607" s="101"/>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c r="AA607" s="101"/>
      <c r="AB607" s="101"/>
      <c r="AC607" s="101"/>
      <c r="AD607" s="101"/>
      <c r="AE607" s="101"/>
      <c r="AF607" s="101"/>
    </row>
    <row r="608" spans="1:32">
      <c r="A608" s="101"/>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c r="AA608" s="101"/>
      <c r="AB608" s="101"/>
      <c r="AC608" s="101"/>
      <c r="AD608" s="101"/>
      <c r="AE608" s="101"/>
      <c r="AF608" s="101"/>
    </row>
    <row r="609" spans="1:32">
      <c r="A609" s="101"/>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c r="AA609" s="101"/>
      <c r="AB609" s="101"/>
      <c r="AC609" s="101"/>
      <c r="AD609" s="101"/>
      <c r="AE609" s="101"/>
      <c r="AF609" s="101"/>
    </row>
    <row r="610" spans="1:32">
      <c r="A610" s="101"/>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c r="AA610" s="101"/>
      <c r="AB610" s="101"/>
      <c r="AC610" s="101"/>
      <c r="AD610" s="101"/>
      <c r="AE610" s="101"/>
      <c r="AF610" s="101"/>
    </row>
    <row r="611" spans="1:32">
      <c r="A611" s="101"/>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c r="AA611" s="101"/>
      <c r="AB611" s="101"/>
      <c r="AC611" s="101"/>
      <c r="AD611" s="101"/>
      <c r="AE611" s="101"/>
      <c r="AF611" s="101"/>
    </row>
    <row r="612" spans="1:32">
      <c r="A612" s="101"/>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c r="AA612" s="101"/>
      <c r="AB612" s="101"/>
      <c r="AC612" s="101"/>
      <c r="AD612" s="101"/>
      <c r="AE612" s="101"/>
      <c r="AF612" s="101"/>
    </row>
    <row r="613" spans="1:32">
      <c r="A613" s="101"/>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c r="AA613" s="101"/>
      <c r="AB613" s="101"/>
      <c r="AC613" s="101"/>
      <c r="AD613" s="101"/>
      <c r="AE613" s="101"/>
      <c r="AF613" s="101"/>
    </row>
    <row r="614" spans="1:32">
      <c r="A614" s="101"/>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c r="AA614" s="101"/>
      <c r="AB614" s="101"/>
      <c r="AC614" s="101"/>
      <c r="AD614" s="101"/>
      <c r="AE614" s="101"/>
      <c r="AF614" s="101"/>
    </row>
    <row r="615" spans="1:32">
      <c r="A615" s="101"/>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c r="AA615" s="101"/>
      <c r="AB615" s="101"/>
      <c r="AC615" s="101"/>
      <c r="AD615" s="101"/>
      <c r="AE615" s="101"/>
      <c r="AF615" s="101"/>
    </row>
    <row r="616" spans="1:32">
      <c r="A616" s="101"/>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c r="AA616" s="101"/>
      <c r="AB616" s="101"/>
      <c r="AC616" s="101"/>
      <c r="AD616" s="101"/>
      <c r="AE616" s="101"/>
      <c r="AF616" s="101"/>
    </row>
    <row r="617" spans="1:32">
      <c r="A617" s="101"/>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c r="AA617" s="101"/>
      <c r="AB617" s="101"/>
      <c r="AC617" s="101"/>
      <c r="AD617" s="101"/>
      <c r="AE617" s="101"/>
      <c r="AF617" s="101"/>
    </row>
    <row r="618" spans="1:32">
      <c r="A618" s="101"/>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c r="AA618" s="101"/>
      <c r="AB618" s="101"/>
      <c r="AC618" s="101"/>
      <c r="AD618" s="101"/>
      <c r="AE618" s="101"/>
      <c r="AF618" s="101"/>
    </row>
    <row r="619" spans="1:32">
      <c r="A619" s="101"/>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c r="AA619" s="101"/>
      <c r="AB619" s="101"/>
      <c r="AC619" s="101"/>
      <c r="AD619" s="101"/>
      <c r="AE619" s="101"/>
      <c r="AF619" s="101"/>
    </row>
    <row r="620" spans="1:32">
      <c r="A620" s="101"/>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c r="AA620" s="101"/>
      <c r="AB620" s="101"/>
      <c r="AC620" s="101"/>
      <c r="AD620" s="101"/>
      <c r="AE620" s="101"/>
      <c r="AF620" s="101"/>
    </row>
    <row r="621" spans="1:32">
      <c r="A621" s="101"/>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c r="AA621" s="101"/>
      <c r="AB621" s="101"/>
      <c r="AC621" s="101"/>
      <c r="AD621" s="101"/>
      <c r="AE621" s="101"/>
      <c r="AF621" s="101"/>
    </row>
    <row r="622" spans="1:32">
      <c r="A622" s="101"/>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c r="AA622" s="101"/>
      <c r="AB622" s="101"/>
      <c r="AC622" s="101"/>
      <c r="AD622" s="101"/>
      <c r="AE622" s="101"/>
      <c r="AF622" s="101"/>
    </row>
    <row r="623" spans="1:32">
      <c r="A623" s="101"/>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c r="AA623" s="101"/>
      <c r="AB623" s="101"/>
      <c r="AC623" s="101"/>
      <c r="AD623" s="101"/>
      <c r="AE623" s="101"/>
      <c r="AF623" s="101"/>
    </row>
    <row r="624" spans="1:32">
      <c r="A624" s="101"/>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c r="AA624" s="101"/>
      <c r="AB624" s="101"/>
      <c r="AC624" s="101"/>
      <c r="AD624" s="101"/>
      <c r="AE624" s="101"/>
      <c r="AF624" s="101"/>
    </row>
    <row r="625" spans="1:32">
      <c r="A625" s="101"/>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c r="AA625" s="101"/>
      <c r="AB625" s="101"/>
      <c r="AC625" s="101"/>
      <c r="AD625" s="101"/>
      <c r="AE625" s="101"/>
      <c r="AF625" s="101"/>
    </row>
    <row r="626" spans="1:32">
      <c r="A626" s="101"/>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c r="AA626" s="101"/>
      <c r="AB626" s="101"/>
      <c r="AC626" s="101"/>
      <c r="AD626" s="101"/>
      <c r="AE626" s="101"/>
      <c r="AF626" s="101"/>
    </row>
    <row r="627" spans="1:32">
      <c r="A627" s="101"/>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c r="AA627" s="101"/>
      <c r="AB627" s="101"/>
      <c r="AC627" s="101"/>
      <c r="AD627" s="101"/>
      <c r="AE627" s="101"/>
      <c r="AF627" s="101"/>
    </row>
    <row r="628" spans="1:32">
      <c r="A628" s="101"/>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c r="AA628" s="101"/>
      <c r="AB628" s="101"/>
      <c r="AC628" s="101"/>
      <c r="AD628" s="101"/>
      <c r="AE628" s="101"/>
      <c r="AF628" s="101"/>
    </row>
    <row r="629" spans="1:32">
      <c r="A629" s="101"/>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c r="AA629" s="101"/>
      <c r="AB629" s="101"/>
      <c r="AC629" s="101"/>
      <c r="AD629" s="101"/>
      <c r="AE629" s="101"/>
      <c r="AF629" s="101"/>
    </row>
    <row r="630" spans="1:32">
      <c r="A630" s="101"/>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c r="AA630" s="101"/>
      <c r="AB630" s="101"/>
      <c r="AC630" s="101"/>
      <c r="AD630" s="101"/>
      <c r="AE630" s="101"/>
      <c r="AF630" s="101"/>
    </row>
    <row r="631" spans="1:32">
      <c r="A631" s="101"/>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c r="AA631" s="101"/>
      <c r="AB631" s="101"/>
      <c r="AC631" s="101"/>
      <c r="AD631" s="101"/>
      <c r="AE631" s="101"/>
      <c r="AF631" s="101"/>
    </row>
    <row r="632" spans="1:32">
      <c r="A632" s="101"/>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c r="AA632" s="101"/>
      <c r="AB632" s="101"/>
      <c r="AC632" s="101"/>
      <c r="AD632" s="101"/>
      <c r="AE632" s="101"/>
      <c r="AF632" s="101"/>
    </row>
    <row r="633" spans="1:32">
      <c r="A633" s="101"/>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c r="AA633" s="101"/>
      <c r="AB633" s="101"/>
      <c r="AC633" s="101"/>
      <c r="AD633" s="101"/>
      <c r="AE633" s="101"/>
      <c r="AF633" s="101"/>
    </row>
    <row r="634" spans="1:32">
      <c r="A634" s="101"/>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c r="AA634" s="101"/>
      <c r="AB634" s="101"/>
      <c r="AC634" s="101"/>
      <c r="AD634" s="101"/>
      <c r="AE634" s="101"/>
      <c r="AF634" s="101"/>
    </row>
    <row r="635" spans="1:32">
      <c r="A635" s="101"/>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c r="AA635" s="101"/>
      <c r="AB635" s="101"/>
      <c r="AC635" s="101"/>
      <c r="AD635" s="101"/>
      <c r="AE635" s="101"/>
      <c r="AF635" s="101"/>
    </row>
    <row r="636" spans="1:32">
      <c r="A636" s="101"/>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c r="AA636" s="101"/>
      <c r="AB636" s="101"/>
      <c r="AC636" s="101"/>
      <c r="AD636" s="101"/>
      <c r="AE636" s="101"/>
      <c r="AF636" s="101"/>
    </row>
    <row r="637" spans="1:32">
      <c r="A637" s="101"/>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c r="AA637" s="101"/>
      <c r="AB637" s="101"/>
      <c r="AC637" s="101"/>
      <c r="AD637" s="101"/>
      <c r="AE637" s="101"/>
      <c r="AF637" s="101"/>
    </row>
    <row r="638" spans="1:32">
      <c r="A638" s="101"/>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c r="AA638" s="101"/>
      <c r="AB638" s="101"/>
      <c r="AC638" s="101"/>
      <c r="AD638" s="101"/>
      <c r="AE638" s="101"/>
      <c r="AF638" s="101"/>
    </row>
    <row r="639" spans="1:32">
      <c r="A639" s="101"/>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c r="AA639" s="101"/>
      <c r="AB639" s="101"/>
      <c r="AC639" s="101"/>
      <c r="AD639" s="101"/>
      <c r="AE639" s="101"/>
      <c r="AF639" s="101"/>
    </row>
    <row r="640" spans="1:32">
      <c r="A640" s="101"/>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c r="AA640" s="101"/>
      <c r="AB640" s="101"/>
      <c r="AC640" s="101"/>
      <c r="AD640" s="101"/>
      <c r="AE640" s="101"/>
      <c r="AF640" s="101"/>
    </row>
    <row r="641" spans="1:32">
      <c r="A641" s="101"/>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c r="AA641" s="101"/>
      <c r="AB641" s="101"/>
      <c r="AC641" s="101"/>
      <c r="AD641" s="101"/>
      <c r="AE641" s="101"/>
      <c r="AF641" s="101"/>
    </row>
    <row r="642" spans="1:32">
      <c r="A642" s="101"/>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c r="AA642" s="101"/>
      <c r="AB642" s="101"/>
      <c r="AC642" s="101"/>
      <c r="AD642" s="101"/>
      <c r="AE642" s="101"/>
      <c r="AF642" s="101"/>
    </row>
    <row r="643" spans="1:32">
      <c r="A643" s="101"/>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c r="AA643" s="101"/>
      <c r="AB643" s="101"/>
      <c r="AC643" s="101"/>
      <c r="AD643" s="101"/>
      <c r="AE643" s="101"/>
      <c r="AF643" s="101"/>
    </row>
    <row r="644" spans="1:32">
      <c r="A644" s="101"/>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c r="AA644" s="101"/>
      <c r="AB644" s="101"/>
      <c r="AC644" s="101"/>
      <c r="AD644" s="101"/>
      <c r="AE644" s="101"/>
      <c r="AF644" s="101"/>
    </row>
    <row r="645" spans="1:32">
      <c r="A645" s="101"/>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c r="AA645" s="101"/>
      <c r="AB645" s="101"/>
      <c r="AC645" s="101"/>
      <c r="AD645" s="101"/>
      <c r="AE645" s="101"/>
      <c r="AF645" s="101"/>
    </row>
    <row r="646" spans="1:32">
      <c r="A646" s="101"/>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c r="AA646" s="101"/>
      <c r="AB646" s="101"/>
      <c r="AC646" s="101"/>
      <c r="AD646" s="101"/>
      <c r="AE646" s="101"/>
      <c r="AF646" s="101"/>
    </row>
    <row r="647" spans="1:32">
      <c r="A647" s="101"/>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c r="AA647" s="101"/>
      <c r="AB647" s="101"/>
      <c r="AC647" s="101"/>
      <c r="AD647" s="101"/>
      <c r="AE647" s="101"/>
      <c r="AF647" s="101"/>
    </row>
    <row r="648" spans="1:32">
      <c r="A648" s="101"/>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c r="AA648" s="101"/>
      <c r="AB648" s="101"/>
      <c r="AC648" s="101"/>
      <c r="AD648" s="101"/>
      <c r="AE648" s="101"/>
      <c r="AF648" s="101"/>
    </row>
    <row r="649" spans="1:32">
      <c r="A649" s="101"/>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c r="AA649" s="101"/>
      <c r="AB649" s="101"/>
      <c r="AC649" s="101"/>
      <c r="AD649" s="101"/>
      <c r="AE649" s="101"/>
      <c r="AF649" s="101"/>
    </row>
    <row r="650" spans="1:32">
      <c r="A650" s="101"/>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c r="AA650" s="101"/>
      <c r="AB650" s="101"/>
      <c r="AC650" s="101"/>
      <c r="AD650" s="101"/>
      <c r="AE650" s="101"/>
      <c r="AF650" s="101"/>
    </row>
    <row r="651" spans="1:32">
      <c r="A651" s="101"/>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c r="AA651" s="101"/>
      <c r="AB651" s="101"/>
      <c r="AC651" s="101"/>
      <c r="AD651" s="101"/>
      <c r="AE651" s="101"/>
      <c r="AF651" s="101"/>
    </row>
    <row r="652" spans="1:32">
      <c r="A652" s="101"/>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c r="AA652" s="101"/>
      <c r="AB652" s="101"/>
      <c r="AC652" s="101"/>
      <c r="AD652" s="101"/>
      <c r="AE652" s="101"/>
      <c r="AF652" s="101"/>
    </row>
    <row r="653" spans="1:32">
      <c r="A653" s="101"/>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c r="AA653" s="101"/>
      <c r="AB653" s="101"/>
      <c r="AC653" s="101"/>
      <c r="AD653" s="101"/>
      <c r="AE653" s="101"/>
      <c r="AF653" s="101"/>
    </row>
    <row r="654" spans="1:32">
      <c r="A654" s="101"/>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c r="AA654" s="101"/>
      <c r="AB654" s="101"/>
      <c r="AC654" s="101"/>
      <c r="AD654" s="101"/>
      <c r="AE654" s="101"/>
      <c r="AF654" s="101"/>
    </row>
    <row r="655" spans="1:32">
      <c r="A655" s="101"/>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c r="AA655" s="101"/>
      <c r="AB655" s="101"/>
      <c r="AC655" s="101"/>
      <c r="AD655" s="101"/>
      <c r="AE655" s="101"/>
      <c r="AF655" s="101"/>
    </row>
    <row r="656" spans="1:32">
      <c r="A656" s="101"/>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c r="AA656" s="101"/>
      <c r="AB656" s="101"/>
      <c r="AC656" s="101"/>
      <c r="AD656" s="101"/>
      <c r="AE656" s="101"/>
      <c r="AF656" s="101"/>
    </row>
    <row r="657" spans="1:32">
      <c r="A657" s="101"/>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c r="AA657" s="101"/>
      <c r="AB657" s="101"/>
      <c r="AC657" s="101"/>
      <c r="AD657" s="101"/>
      <c r="AE657" s="101"/>
      <c r="AF657" s="101"/>
    </row>
    <row r="658" spans="1:32">
      <c r="A658" s="101"/>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c r="AA658" s="101"/>
      <c r="AB658" s="101"/>
      <c r="AC658" s="101"/>
      <c r="AD658" s="101"/>
      <c r="AE658" s="101"/>
      <c r="AF658" s="101"/>
    </row>
    <row r="659" spans="1:32">
      <c r="A659" s="101"/>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c r="AA659" s="101"/>
      <c r="AB659" s="101"/>
      <c r="AC659" s="101"/>
      <c r="AD659" s="101"/>
      <c r="AE659" s="101"/>
      <c r="AF659" s="101"/>
    </row>
    <row r="660" spans="1:32">
      <c r="A660" s="101"/>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c r="AA660" s="101"/>
      <c r="AB660" s="101"/>
      <c r="AC660" s="101"/>
      <c r="AD660" s="101"/>
      <c r="AE660" s="101"/>
      <c r="AF660" s="101"/>
    </row>
    <row r="661" spans="1:32">
      <c r="A661" s="101"/>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c r="AA661" s="101"/>
      <c r="AB661" s="101"/>
      <c r="AC661" s="101"/>
      <c r="AD661" s="101"/>
      <c r="AE661" s="101"/>
      <c r="AF661" s="101"/>
    </row>
    <row r="662" spans="1:32">
      <c r="A662" s="101"/>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c r="AA662" s="101"/>
      <c r="AB662" s="101"/>
      <c r="AC662" s="101"/>
      <c r="AD662" s="101"/>
      <c r="AE662" s="101"/>
      <c r="AF662" s="101"/>
    </row>
    <row r="663" spans="1:32">
      <c r="A663" s="101"/>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c r="AA663" s="101"/>
      <c r="AB663" s="101"/>
      <c r="AC663" s="101"/>
      <c r="AD663" s="101"/>
      <c r="AE663" s="101"/>
      <c r="AF663" s="101"/>
    </row>
    <row r="664" spans="1:32">
      <c r="A664" s="101"/>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c r="AA664" s="101"/>
      <c r="AB664" s="101"/>
      <c r="AC664" s="101"/>
      <c r="AD664" s="101"/>
      <c r="AE664" s="101"/>
      <c r="AF664" s="101"/>
    </row>
    <row r="665" spans="1:32">
      <c r="A665" s="101"/>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c r="AA665" s="101"/>
      <c r="AB665" s="101"/>
      <c r="AC665" s="101"/>
      <c r="AD665" s="101"/>
      <c r="AE665" s="101"/>
      <c r="AF665" s="101"/>
    </row>
    <row r="666" spans="1:32">
      <c r="A666" s="101"/>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c r="AA666" s="101"/>
      <c r="AB666" s="101"/>
      <c r="AC666" s="101"/>
      <c r="AD666" s="101"/>
      <c r="AE666" s="101"/>
      <c r="AF666" s="101"/>
    </row>
    <row r="667" spans="1:32">
      <c r="A667" s="101"/>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c r="AA667" s="101"/>
      <c r="AB667" s="101"/>
      <c r="AC667" s="101"/>
      <c r="AD667" s="101"/>
      <c r="AE667" s="101"/>
      <c r="AF667" s="101"/>
    </row>
    <row r="668" spans="1:32">
      <c r="A668" s="101"/>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c r="AA668" s="101"/>
      <c r="AB668" s="101"/>
      <c r="AC668" s="101"/>
      <c r="AD668" s="101"/>
      <c r="AE668" s="101"/>
      <c r="AF668" s="101"/>
    </row>
    <row r="669" spans="1:32">
      <c r="A669" s="101"/>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c r="AA669" s="101"/>
      <c r="AB669" s="101"/>
      <c r="AC669" s="101"/>
      <c r="AD669" s="101"/>
      <c r="AE669" s="101"/>
      <c r="AF669" s="101"/>
    </row>
    <row r="670" spans="1:32">
      <c r="A670" s="101"/>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c r="AA670" s="101"/>
      <c r="AB670" s="101"/>
      <c r="AC670" s="101"/>
      <c r="AD670" s="101"/>
      <c r="AE670" s="101"/>
      <c r="AF670" s="101"/>
    </row>
    <row r="671" spans="1:32">
      <c r="A671" s="101"/>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c r="AA671" s="101"/>
      <c r="AB671" s="101"/>
      <c r="AC671" s="101"/>
      <c r="AD671" s="101"/>
      <c r="AE671" s="101"/>
      <c r="AF671" s="101"/>
    </row>
    <row r="672" spans="1:32">
      <c r="A672" s="101"/>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c r="AA672" s="101"/>
      <c r="AB672" s="101"/>
      <c r="AC672" s="101"/>
      <c r="AD672" s="101"/>
      <c r="AE672" s="101"/>
      <c r="AF672" s="101"/>
    </row>
    <row r="673" spans="1:32">
      <c r="A673" s="101"/>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c r="AA673" s="101"/>
      <c r="AB673" s="101"/>
      <c r="AC673" s="101"/>
      <c r="AD673" s="101"/>
      <c r="AE673" s="101"/>
      <c r="AF673" s="101"/>
    </row>
    <row r="674" spans="1:32">
      <c r="A674" s="101"/>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c r="AA674" s="101"/>
      <c r="AB674" s="101"/>
      <c r="AC674" s="101"/>
      <c r="AD674" s="101"/>
      <c r="AE674" s="101"/>
      <c r="AF674" s="101"/>
    </row>
    <row r="675" spans="1:32">
      <c r="A675" s="101"/>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c r="AA675" s="101"/>
      <c r="AB675" s="101"/>
      <c r="AC675" s="101"/>
      <c r="AD675" s="101"/>
      <c r="AE675" s="101"/>
      <c r="AF675" s="101"/>
    </row>
    <row r="676" spans="1:32">
      <c r="A676" s="101"/>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c r="AA676" s="101"/>
      <c r="AB676" s="101"/>
      <c r="AC676" s="101"/>
      <c r="AD676" s="101"/>
      <c r="AE676" s="101"/>
      <c r="AF676" s="101"/>
    </row>
    <row r="677" spans="1:32">
      <c r="A677" s="101"/>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c r="AA677" s="101"/>
      <c r="AB677" s="101"/>
      <c r="AC677" s="101"/>
      <c r="AD677" s="101"/>
      <c r="AE677" s="101"/>
      <c r="AF677" s="101"/>
    </row>
    <row r="678" spans="1:32">
      <c r="A678" s="101"/>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c r="AA678" s="101"/>
      <c r="AB678" s="101"/>
      <c r="AC678" s="101"/>
      <c r="AD678" s="101"/>
      <c r="AE678" s="101"/>
      <c r="AF678" s="101"/>
    </row>
    <row r="679" spans="1:32">
      <c r="A679" s="101"/>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c r="AA679" s="101"/>
      <c r="AB679" s="101"/>
      <c r="AC679" s="101"/>
      <c r="AD679" s="101"/>
      <c r="AE679" s="101"/>
      <c r="AF679" s="101"/>
    </row>
    <row r="680" spans="1:32">
      <c r="A680" s="101"/>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c r="AA680" s="101"/>
      <c r="AB680" s="101"/>
      <c r="AC680" s="101"/>
      <c r="AD680" s="101"/>
      <c r="AE680" s="101"/>
      <c r="AF680" s="101"/>
    </row>
    <row r="681" spans="1:32">
      <c r="A681" s="101"/>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c r="AA681" s="101"/>
      <c r="AB681" s="101"/>
      <c r="AC681" s="101"/>
      <c r="AD681" s="101"/>
      <c r="AE681" s="101"/>
      <c r="AF681" s="101"/>
    </row>
    <row r="682" spans="1:32">
      <c r="A682" s="101"/>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c r="AA682" s="101"/>
      <c r="AB682" s="101"/>
      <c r="AC682" s="101"/>
      <c r="AD682" s="101"/>
      <c r="AE682" s="101"/>
      <c r="AF682" s="101"/>
    </row>
    <row r="683" spans="1:32">
      <c r="A683" s="101"/>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c r="AA683" s="101"/>
      <c r="AB683" s="101"/>
      <c r="AC683" s="101"/>
      <c r="AD683" s="101"/>
      <c r="AE683" s="101"/>
      <c r="AF683" s="101"/>
    </row>
    <row r="684" spans="1:32">
      <c r="A684" s="101"/>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c r="AA684" s="101"/>
      <c r="AB684" s="101"/>
      <c r="AC684" s="101"/>
      <c r="AD684" s="101"/>
      <c r="AE684" s="101"/>
      <c r="AF684" s="101"/>
    </row>
    <row r="685" spans="1:32">
      <c r="A685" s="101"/>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c r="AA685" s="101"/>
      <c r="AB685" s="101"/>
      <c r="AC685" s="101"/>
      <c r="AD685" s="101"/>
      <c r="AE685" s="101"/>
      <c r="AF685" s="101"/>
    </row>
    <row r="686" spans="1:32">
      <c r="A686" s="101"/>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c r="AA686" s="101"/>
      <c r="AB686" s="101"/>
      <c r="AC686" s="101"/>
      <c r="AD686" s="101"/>
      <c r="AE686" s="101"/>
      <c r="AF686" s="101"/>
    </row>
    <row r="687" spans="1:32">
      <c r="A687" s="101"/>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c r="AA687" s="101"/>
      <c r="AB687" s="101"/>
      <c r="AC687" s="101"/>
      <c r="AD687" s="101"/>
      <c r="AE687" s="101"/>
      <c r="AF687" s="101"/>
    </row>
    <row r="688" spans="1:32">
      <c r="A688" s="101"/>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c r="AA688" s="101"/>
      <c r="AB688" s="101"/>
      <c r="AC688" s="101"/>
      <c r="AD688" s="101"/>
      <c r="AE688" s="101"/>
      <c r="AF688" s="101"/>
    </row>
    <row r="689" spans="1:32">
      <c r="A689" s="101"/>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c r="AA689" s="101"/>
      <c r="AB689" s="101"/>
      <c r="AC689" s="101"/>
      <c r="AD689" s="101"/>
      <c r="AE689" s="101"/>
      <c r="AF689" s="101"/>
    </row>
    <row r="690" spans="1:32">
      <c r="A690" s="101"/>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c r="AA690" s="101"/>
      <c r="AB690" s="101"/>
      <c r="AC690" s="101"/>
      <c r="AD690" s="101"/>
      <c r="AE690" s="101"/>
      <c r="AF690" s="101"/>
    </row>
    <row r="691" spans="1:32">
      <c r="A691" s="101"/>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c r="AA691" s="101"/>
      <c r="AB691" s="101"/>
      <c r="AC691" s="101"/>
      <c r="AD691" s="101"/>
      <c r="AE691" s="101"/>
      <c r="AF691" s="101"/>
    </row>
    <row r="692" spans="1:32">
      <c r="A692" s="101"/>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c r="AA692" s="101"/>
      <c r="AB692" s="101"/>
      <c r="AC692" s="101"/>
      <c r="AD692" s="101"/>
      <c r="AE692" s="101"/>
      <c r="AF692" s="101"/>
    </row>
    <row r="693" spans="1:32">
      <c r="A693" s="101"/>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c r="AA693" s="101"/>
      <c r="AB693" s="101"/>
      <c r="AC693" s="101"/>
      <c r="AD693" s="101"/>
      <c r="AE693" s="101"/>
      <c r="AF693" s="101"/>
    </row>
    <row r="694" spans="1:32">
      <c r="A694" s="101"/>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c r="AA694" s="101"/>
      <c r="AB694" s="101"/>
      <c r="AC694" s="101"/>
      <c r="AD694" s="101"/>
      <c r="AE694" s="101"/>
      <c r="AF694" s="101"/>
    </row>
    <row r="695" spans="1:32">
      <c r="A695" s="101"/>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c r="AA695" s="101"/>
      <c r="AB695" s="101"/>
      <c r="AC695" s="101"/>
      <c r="AD695" s="101"/>
      <c r="AE695" s="101"/>
      <c r="AF695" s="101"/>
    </row>
    <row r="696" spans="1:32">
      <c r="A696" s="101"/>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c r="AA696" s="101"/>
      <c r="AB696" s="101"/>
      <c r="AC696" s="101"/>
      <c r="AD696" s="101"/>
      <c r="AE696" s="101"/>
      <c r="AF696" s="101"/>
    </row>
    <row r="697" spans="1:32">
      <c r="A697" s="101"/>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c r="AA697" s="101"/>
      <c r="AB697" s="101"/>
      <c r="AC697" s="101"/>
      <c r="AD697" s="101"/>
      <c r="AE697" s="101"/>
      <c r="AF697" s="101"/>
    </row>
    <row r="698" spans="1:32">
      <c r="A698" s="101"/>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c r="AA698" s="101"/>
      <c r="AB698" s="101"/>
      <c r="AC698" s="101"/>
      <c r="AD698" s="101"/>
      <c r="AE698" s="101"/>
      <c r="AF698" s="101"/>
    </row>
    <row r="699" spans="1:32">
      <c r="A699" s="101"/>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c r="AA699" s="101"/>
      <c r="AB699" s="101"/>
      <c r="AC699" s="101"/>
      <c r="AD699" s="101"/>
      <c r="AE699" s="101"/>
      <c r="AF699" s="101"/>
    </row>
    <row r="700" spans="1:32">
      <c r="A700" s="101"/>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c r="AA700" s="101"/>
      <c r="AB700" s="101"/>
      <c r="AC700" s="101"/>
      <c r="AD700" s="101"/>
      <c r="AE700" s="101"/>
      <c r="AF700" s="101"/>
    </row>
    <row r="701" spans="1:32">
      <c r="A701" s="101"/>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c r="AA701" s="101"/>
      <c r="AB701" s="101"/>
      <c r="AC701" s="101"/>
      <c r="AD701" s="101"/>
      <c r="AE701" s="101"/>
      <c r="AF701" s="101"/>
    </row>
    <row r="702" spans="1:32">
      <c r="A702" s="101"/>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c r="AA702" s="101"/>
      <c r="AB702" s="101"/>
      <c r="AC702" s="101"/>
      <c r="AD702" s="101"/>
      <c r="AE702" s="101"/>
      <c r="AF702" s="101"/>
    </row>
    <row r="703" spans="1:32">
      <c r="A703" s="101"/>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c r="AA703" s="101"/>
      <c r="AB703" s="101"/>
      <c r="AC703" s="101"/>
      <c r="AD703" s="101"/>
      <c r="AE703" s="101"/>
      <c r="AF703" s="101"/>
    </row>
    <row r="704" spans="1:32">
      <c r="A704" s="101"/>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c r="AA704" s="101"/>
      <c r="AB704" s="101"/>
      <c r="AC704" s="101"/>
      <c r="AD704" s="101"/>
      <c r="AE704" s="101"/>
      <c r="AF704" s="101"/>
    </row>
    <row r="705" spans="1:32">
      <c r="A705" s="101"/>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c r="AA705" s="101"/>
      <c r="AB705" s="101"/>
      <c r="AC705" s="101"/>
      <c r="AD705" s="101"/>
      <c r="AE705" s="101"/>
      <c r="AF705" s="101"/>
    </row>
    <row r="706" spans="1:32">
      <c r="A706" s="101"/>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c r="AA706" s="101"/>
      <c r="AB706" s="101"/>
      <c r="AC706" s="101"/>
      <c r="AD706" s="101"/>
      <c r="AE706" s="101"/>
      <c r="AF706" s="101"/>
    </row>
    <row r="707" spans="1:32">
      <c r="A707" s="101"/>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c r="AA707" s="101"/>
      <c r="AB707" s="101"/>
      <c r="AC707" s="101"/>
      <c r="AD707" s="101"/>
      <c r="AE707" s="101"/>
      <c r="AF707" s="101"/>
    </row>
    <row r="708" spans="1:32">
      <c r="A708" s="101"/>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c r="AA708" s="101"/>
      <c r="AB708" s="101"/>
      <c r="AC708" s="101"/>
      <c r="AD708" s="101"/>
      <c r="AE708" s="101"/>
      <c r="AF708" s="101"/>
    </row>
    <row r="709" spans="1:32">
      <c r="A709" s="101"/>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c r="AA709" s="101"/>
      <c r="AB709" s="101"/>
      <c r="AC709" s="101"/>
      <c r="AD709" s="101"/>
      <c r="AE709" s="101"/>
      <c r="AF709" s="101"/>
    </row>
    <row r="710" spans="1:32">
      <c r="A710" s="101"/>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c r="AA710" s="101"/>
      <c r="AB710" s="101"/>
      <c r="AC710" s="101"/>
      <c r="AD710" s="101"/>
      <c r="AE710" s="101"/>
      <c r="AF710" s="101"/>
    </row>
    <row r="711" spans="1:32">
      <c r="A711" s="101"/>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c r="AA711" s="101"/>
      <c r="AB711" s="101"/>
      <c r="AC711" s="101"/>
      <c r="AD711" s="101"/>
      <c r="AE711" s="101"/>
      <c r="AF711" s="101"/>
    </row>
    <row r="712" spans="1:32">
      <c r="A712" s="101"/>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c r="AA712" s="101"/>
      <c r="AB712" s="101"/>
      <c r="AC712" s="101"/>
      <c r="AD712" s="101"/>
      <c r="AE712" s="101"/>
      <c r="AF712" s="101"/>
    </row>
    <row r="713" spans="1:32">
      <c r="A713" s="101"/>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c r="AA713" s="101"/>
      <c r="AB713" s="101"/>
      <c r="AC713" s="101"/>
      <c r="AD713" s="101"/>
      <c r="AE713" s="101"/>
      <c r="AF713" s="101"/>
    </row>
    <row r="714" spans="1:32">
      <c r="A714" s="101"/>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c r="AA714" s="101"/>
      <c r="AB714" s="101"/>
      <c r="AC714" s="101"/>
      <c r="AD714" s="101"/>
      <c r="AE714" s="101"/>
      <c r="AF714" s="101"/>
    </row>
    <row r="715" spans="1:32">
      <c r="A715" s="101"/>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c r="AA715" s="101"/>
      <c r="AB715" s="101"/>
      <c r="AC715" s="101"/>
      <c r="AD715" s="101"/>
      <c r="AE715" s="101"/>
      <c r="AF715" s="101"/>
    </row>
    <row r="716" spans="1:32">
      <c r="A716" s="101"/>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c r="AA716" s="101"/>
      <c r="AB716" s="101"/>
      <c r="AC716" s="101"/>
      <c r="AD716" s="101"/>
      <c r="AE716" s="101"/>
      <c r="AF716" s="101"/>
    </row>
    <row r="717" spans="1:32">
      <c r="A717" s="101"/>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c r="AA717" s="101"/>
      <c r="AB717" s="101"/>
      <c r="AC717" s="101"/>
      <c r="AD717" s="101"/>
      <c r="AE717" s="101"/>
      <c r="AF717" s="101"/>
    </row>
    <row r="718" spans="1:32">
      <c r="A718" s="101"/>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c r="AA718" s="101"/>
      <c r="AB718" s="101"/>
      <c r="AC718" s="101"/>
      <c r="AD718" s="101"/>
      <c r="AE718" s="101"/>
      <c r="AF718" s="101"/>
    </row>
    <row r="719" spans="1:32">
      <c r="A719" s="101"/>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c r="AA719" s="101"/>
      <c r="AB719" s="101"/>
      <c r="AC719" s="101"/>
      <c r="AD719" s="101"/>
      <c r="AE719" s="101"/>
      <c r="AF719" s="101"/>
    </row>
    <row r="720" spans="1:32">
      <c r="A720" s="101"/>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c r="AA720" s="101"/>
      <c r="AB720" s="101"/>
      <c r="AC720" s="101"/>
      <c r="AD720" s="101"/>
      <c r="AE720" s="101"/>
      <c r="AF720" s="101"/>
    </row>
    <row r="721" spans="1:32">
      <c r="A721" s="101"/>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c r="AA721" s="101"/>
      <c r="AB721" s="101"/>
      <c r="AC721" s="101"/>
      <c r="AD721" s="101"/>
      <c r="AE721" s="101"/>
      <c r="AF721" s="101"/>
    </row>
    <row r="722" spans="1:32">
      <c r="A722" s="101"/>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c r="AA722" s="101"/>
      <c r="AB722" s="101"/>
      <c r="AC722" s="101"/>
      <c r="AD722" s="101"/>
      <c r="AE722" s="101"/>
      <c r="AF722" s="101"/>
    </row>
    <row r="723" spans="1:32">
      <c r="A723" s="101"/>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c r="AA723" s="101"/>
      <c r="AB723" s="101"/>
      <c r="AC723" s="101"/>
      <c r="AD723" s="101"/>
      <c r="AE723" s="101"/>
      <c r="AF723" s="101"/>
    </row>
    <row r="724" spans="1:32">
      <c r="A724" s="101"/>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c r="AA724" s="101"/>
      <c r="AB724" s="101"/>
      <c r="AC724" s="101"/>
      <c r="AD724" s="101"/>
      <c r="AE724" s="101"/>
      <c r="AF724" s="101"/>
    </row>
    <row r="725" spans="1:32">
      <c r="A725" s="101"/>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c r="AA725" s="101"/>
      <c r="AB725" s="101"/>
      <c r="AC725" s="101"/>
      <c r="AD725" s="101"/>
      <c r="AE725" s="101"/>
      <c r="AF725" s="101"/>
    </row>
    <row r="726" spans="1:32">
      <c r="A726" s="101"/>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c r="AA726" s="101"/>
      <c r="AB726" s="101"/>
      <c r="AC726" s="101"/>
      <c r="AD726" s="101"/>
      <c r="AE726" s="101"/>
      <c r="AF726" s="101"/>
    </row>
    <row r="727" spans="1:32">
      <c r="A727" s="101"/>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c r="AA727" s="101"/>
      <c r="AB727" s="101"/>
      <c r="AC727" s="101"/>
      <c r="AD727" s="101"/>
      <c r="AE727" s="101"/>
      <c r="AF727" s="101"/>
    </row>
    <row r="728" spans="1:32">
      <c r="A728" s="101"/>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c r="AA728" s="101"/>
      <c r="AB728" s="101"/>
      <c r="AC728" s="101"/>
      <c r="AD728" s="101"/>
      <c r="AE728" s="101"/>
      <c r="AF728" s="101"/>
    </row>
    <row r="729" spans="1:32">
      <c r="A729" s="101"/>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c r="AA729" s="101"/>
      <c r="AB729" s="101"/>
      <c r="AC729" s="101"/>
      <c r="AD729" s="101"/>
      <c r="AE729" s="101"/>
      <c r="AF729" s="101"/>
    </row>
    <row r="730" spans="1:32">
      <c r="A730" s="101"/>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c r="AA730" s="101"/>
      <c r="AB730" s="101"/>
      <c r="AC730" s="101"/>
      <c r="AD730" s="101"/>
      <c r="AE730" s="101"/>
      <c r="AF730" s="101"/>
    </row>
    <row r="731" spans="1:32">
      <c r="A731" s="101"/>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c r="AA731" s="101"/>
      <c r="AB731" s="101"/>
      <c r="AC731" s="101"/>
      <c r="AD731" s="101"/>
      <c r="AE731" s="101"/>
      <c r="AF731" s="101"/>
    </row>
    <row r="732" spans="1:32">
      <c r="A732" s="101"/>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c r="AA732" s="101"/>
      <c r="AB732" s="101"/>
      <c r="AC732" s="101"/>
      <c r="AD732" s="101"/>
      <c r="AE732" s="101"/>
      <c r="AF732" s="101"/>
    </row>
    <row r="733" spans="1:32">
      <c r="A733" s="101"/>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c r="AA733" s="101"/>
      <c r="AB733" s="101"/>
      <c r="AC733" s="101"/>
      <c r="AD733" s="101"/>
      <c r="AE733" s="101"/>
      <c r="AF733" s="101"/>
    </row>
    <row r="734" spans="1:32">
      <c r="A734" s="101"/>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c r="AA734" s="101"/>
      <c r="AB734" s="101"/>
      <c r="AC734" s="101"/>
      <c r="AD734" s="101"/>
      <c r="AE734" s="101"/>
      <c r="AF734" s="101"/>
    </row>
    <row r="735" spans="1:32">
      <c r="A735" s="101"/>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c r="AA735" s="101"/>
      <c r="AB735" s="101"/>
      <c r="AC735" s="101"/>
      <c r="AD735" s="101"/>
      <c r="AE735" s="101"/>
      <c r="AF735" s="101"/>
    </row>
    <row r="736" spans="1:32">
      <c r="A736" s="101"/>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c r="AA736" s="101"/>
      <c r="AB736" s="101"/>
      <c r="AC736" s="101"/>
      <c r="AD736" s="101"/>
      <c r="AE736" s="101"/>
      <c r="AF736" s="101"/>
    </row>
    <row r="737" spans="1:32">
      <c r="A737" s="101"/>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c r="AA737" s="101"/>
      <c r="AB737" s="101"/>
      <c r="AC737" s="101"/>
      <c r="AD737" s="101"/>
      <c r="AE737" s="101"/>
      <c r="AF737" s="101"/>
    </row>
    <row r="738" spans="1:32">
      <c r="A738" s="101"/>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c r="AA738" s="101"/>
      <c r="AB738" s="101"/>
      <c r="AC738" s="101"/>
      <c r="AD738" s="101"/>
      <c r="AE738" s="101"/>
      <c r="AF738" s="101"/>
    </row>
    <row r="739" spans="1:32">
      <c r="A739" s="101"/>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c r="AA739" s="101"/>
      <c r="AB739" s="101"/>
      <c r="AC739" s="101"/>
      <c r="AD739" s="101"/>
      <c r="AE739" s="101"/>
      <c r="AF739" s="101"/>
    </row>
    <row r="740" spans="1:32">
      <c r="A740" s="101"/>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c r="AA740" s="101"/>
      <c r="AB740" s="101"/>
      <c r="AC740" s="101"/>
      <c r="AD740" s="101"/>
      <c r="AE740" s="101"/>
      <c r="AF740" s="101"/>
    </row>
    <row r="741" spans="1:32">
      <c r="A741" s="101"/>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c r="AA741" s="101"/>
      <c r="AB741" s="101"/>
      <c r="AC741" s="101"/>
      <c r="AD741" s="101"/>
      <c r="AE741" s="101"/>
      <c r="AF741" s="101"/>
    </row>
    <row r="742" spans="1:32">
      <c r="A742" s="101"/>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c r="AA742" s="101"/>
      <c r="AB742" s="101"/>
      <c r="AC742" s="101"/>
      <c r="AD742" s="101"/>
      <c r="AE742" s="101"/>
      <c r="AF742" s="101"/>
    </row>
    <row r="743" spans="1:32">
      <c r="A743" s="101"/>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c r="AA743" s="101"/>
      <c r="AB743" s="101"/>
      <c r="AC743" s="101"/>
      <c r="AD743" s="101"/>
      <c r="AE743" s="101"/>
      <c r="AF743" s="101"/>
    </row>
    <row r="744" spans="1:32">
      <c r="A744" s="101"/>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c r="AA744" s="101"/>
      <c r="AB744" s="101"/>
      <c r="AC744" s="101"/>
      <c r="AD744" s="101"/>
      <c r="AE744" s="101"/>
      <c r="AF744" s="101"/>
    </row>
    <row r="745" spans="1:32">
      <c r="A745" s="101"/>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c r="AA745" s="101"/>
      <c r="AB745" s="101"/>
      <c r="AC745" s="101"/>
      <c r="AD745" s="101"/>
      <c r="AE745" s="101"/>
      <c r="AF745" s="101"/>
    </row>
    <row r="746" spans="1:32">
      <c r="A746" s="101"/>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c r="AA746" s="101"/>
      <c r="AB746" s="101"/>
      <c r="AC746" s="101"/>
      <c r="AD746" s="101"/>
      <c r="AE746" s="101"/>
      <c r="AF746" s="101"/>
    </row>
    <row r="747" spans="1:32">
      <c r="A747" s="101"/>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c r="AA747" s="101"/>
      <c r="AB747" s="101"/>
      <c r="AC747" s="101"/>
      <c r="AD747" s="101"/>
      <c r="AE747" s="101"/>
      <c r="AF747" s="101"/>
    </row>
    <row r="748" spans="1:32">
      <c r="A748" s="101"/>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c r="AA748" s="101"/>
      <c r="AB748" s="101"/>
      <c r="AC748" s="101"/>
      <c r="AD748" s="101"/>
      <c r="AE748" s="101"/>
      <c r="AF748" s="101"/>
    </row>
    <row r="749" spans="1:32">
      <c r="A749" s="101"/>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c r="AA749" s="101"/>
      <c r="AB749" s="101"/>
      <c r="AC749" s="101"/>
      <c r="AD749" s="101"/>
      <c r="AE749" s="101"/>
      <c r="AF749" s="101"/>
    </row>
    <row r="750" spans="1:32">
      <c r="A750" s="101"/>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c r="AA750" s="101"/>
      <c r="AB750" s="101"/>
      <c r="AC750" s="101"/>
      <c r="AD750" s="101"/>
      <c r="AE750" s="101"/>
      <c r="AF750" s="101"/>
    </row>
    <row r="751" spans="1:32">
      <c r="A751" s="101"/>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c r="AA751" s="101"/>
      <c r="AB751" s="101"/>
      <c r="AC751" s="101"/>
      <c r="AD751" s="101"/>
      <c r="AE751" s="101"/>
      <c r="AF751" s="101"/>
    </row>
    <row r="752" spans="1:32">
      <c r="A752" s="101"/>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c r="AA752" s="101"/>
      <c r="AB752" s="101"/>
      <c r="AC752" s="101"/>
      <c r="AD752" s="101"/>
      <c r="AE752" s="101"/>
      <c r="AF752" s="101"/>
    </row>
    <row r="753" spans="1:32">
      <c r="A753" s="101"/>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c r="AA753" s="101"/>
      <c r="AB753" s="101"/>
      <c r="AC753" s="101"/>
      <c r="AD753" s="101"/>
      <c r="AE753" s="101"/>
      <c r="AF753" s="101"/>
    </row>
    <row r="754" spans="1:32">
      <c r="A754" s="101"/>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c r="AA754" s="101"/>
      <c r="AB754" s="101"/>
      <c r="AC754" s="101"/>
      <c r="AD754" s="101"/>
      <c r="AE754" s="101"/>
      <c r="AF754" s="101"/>
    </row>
    <row r="755" spans="1:32">
      <c r="A755" s="101"/>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c r="AA755" s="101"/>
      <c r="AB755" s="101"/>
      <c r="AC755" s="101"/>
      <c r="AD755" s="101"/>
      <c r="AE755" s="101"/>
      <c r="AF755" s="101"/>
    </row>
    <row r="756" spans="1:32">
      <c r="A756" s="101"/>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c r="AA756" s="101"/>
      <c r="AB756" s="101"/>
      <c r="AC756" s="101"/>
      <c r="AD756" s="101"/>
      <c r="AE756" s="101"/>
      <c r="AF756" s="101"/>
    </row>
    <row r="757" spans="1:32">
      <c r="A757" s="101"/>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c r="AA757" s="101"/>
      <c r="AB757" s="101"/>
      <c r="AC757" s="101"/>
      <c r="AD757" s="101"/>
      <c r="AE757" s="101"/>
      <c r="AF757" s="101"/>
    </row>
    <row r="758" spans="1:32">
      <c r="A758" s="101"/>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c r="AA758" s="101"/>
      <c r="AB758" s="101"/>
      <c r="AC758" s="101"/>
      <c r="AD758" s="101"/>
      <c r="AE758" s="101"/>
      <c r="AF758" s="101"/>
    </row>
    <row r="759" spans="1:32">
      <c r="A759" s="101"/>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c r="AA759" s="101"/>
      <c r="AB759" s="101"/>
      <c r="AC759" s="101"/>
      <c r="AD759" s="101"/>
      <c r="AE759" s="101"/>
      <c r="AF759" s="101"/>
    </row>
    <row r="760" spans="1:32">
      <c r="A760" s="101"/>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c r="AA760" s="101"/>
      <c r="AB760" s="101"/>
      <c r="AC760" s="101"/>
      <c r="AD760" s="101"/>
      <c r="AE760" s="101"/>
      <c r="AF760" s="101"/>
    </row>
    <row r="761" spans="1:32">
      <c r="A761" s="101"/>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c r="AA761" s="101"/>
      <c r="AB761" s="101"/>
      <c r="AC761" s="101"/>
      <c r="AD761" s="101"/>
      <c r="AE761" s="101"/>
      <c r="AF761" s="101"/>
    </row>
    <row r="762" spans="1:32">
      <c r="A762" s="101"/>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c r="AA762" s="101"/>
      <c r="AB762" s="101"/>
      <c r="AC762" s="101"/>
      <c r="AD762" s="101"/>
      <c r="AE762" s="101"/>
      <c r="AF762" s="101"/>
    </row>
    <row r="763" spans="1:32">
      <c r="A763" s="101"/>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c r="AA763" s="101"/>
      <c r="AB763" s="101"/>
      <c r="AC763" s="101"/>
      <c r="AD763" s="101"/>
      <c r="AE763" s="101"/>
      <c r="AF763" s="101"/>
    </row>
    <row r="764" spans="1:32">
      <c r="A764" s="101"/>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c r="AA764" s="101"/>
      <c r="AB764" s="101"/>
      <c r="AC764" s="101"/>
      <c r="AD764" s="101"/>
      <c r="AE764" s="101"/>
      <c r="AF764" s="101"/>
    </row>
    <row r="765" spans="1:32">
      <c r="A765" s="101"/>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c r="AA765" s="101"/>
      <c r="AB765" s="101"/>
      <c r="AC765" s="101"/>
      <c r="AD765" s="101"/>
      <c r="AE765" s="101"/>
      <c r="AF765" s="101"/>
    </row>
    <row r="766" spans="1:32">
      <c r="A766" s="101"/>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c r="AA766" s="101"/>
      <c r="AB766" s="101"/>
      <c r="AC766" s="101"/>
      <c r="AD766" s="101"/>
      <c r="AE766" s="101"/>
      <c r="AF766" s="101"/>
    </row>
    <row r="767" spans="1:32">
      <c r="A767" s="101"/>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c r="AA767" s="101"/>
      <c r="AB767" s="101"/>
      <c r="AC767" s="101"/>
      <c r="AD767" s="101"/>
      <c r="AE767" s="101"/>
      <c r="AF767" s="101"/>
    </row>
    <row r="768" spans="1:32">
      <c r="A768" s="101"/>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c r="AA768" s="101"/>
      <c r="AB768" s="101"/>
      <c r="AC768" s="101"/>
      <c r="AD768" s="101"/>
      <c r="AE768" s="101"/>
      <c r="AF768" s="101"/>
    </row>
    <row r="769" spans="1:32">
      <c r="A769" s="101"/>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c r="AA769" s="101"/>
      <c r="AB769" s="101"/>
      <c r="AC769" s="101"/>
      <c r="AD769" s="101"/>
      <c r="AE769" s="101"/>
      <c r="AF769" s="101"/>
    </row>
    <row r="770" spans="1:32">
      <c r="A770" s="101"/>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c r="AA770" s="101"/>
      <c r="AB770" s="101"/>
      <c r="AC770" s="101"/>
      <c r="AD770" s="101"/>
      <c r="AE770" s="101"/>
      <c r="AF770" s="101"/>
    </row>
    <row r="771" spans="1:32">
      <c r="A771" s="101"/>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c r="AA771" s="101"/>
      <c r="AB771" s="101"/>
      <c r="AC771" s="101"/>
      <c r="AD771" s="101"/>
      <c r="AE771" s="101"/>
      <c r="AF771" s="101"/>
    </row>
    <row r="772" spans="1:32">
      <c r="A772" s="101"/>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c r="AA772" s="101"/>
      <c r="AB772" s="101"/>
      <c r="AC772" s="101"/>
      <c r="AD772" s="101"/>
      <c r="AE772" s="101"/>
      <c r="AF772" s="101"/>
    </row>
    <row r="773" spans="1:32">
      <c r="A773" s="101"/>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c r="AA773" s="101"/>
      <c r="AB773" s="101"/>
      <c r="AC773" s="101"/>
      <c r="AD773" s="101"/>
      <c r="AE773" s="101"/>
      <c r="AF773" s="101"/>
    </row>
    <row r="774" spans="1:32">
      <c r="A774" s="101"/>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c r="AA774" s="101"/>
      <c r="AB774" s="101"/>
      <c r="AC774" s="101"/>
      <c r="AD774" s="101"/>
      <c r="AE774" s="101"/>
      <c r="AF774" s="101"/>
    </row>
    <row r="775" spans="1:32">
      <c r="A775" s="101"/>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c r="AA775" s="101"/>
      <c r="AB775" s="101"/>
      <c r="AC775" s="101"/>
      <c r="AD775" s="101"/>
      <c r="AE775" s="101"/>
      <c r="AF775" s="101"/>
    </row>
    <row r="776" spans="1:32">
      <c r="A776" s="101"/>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c r="AA776" s="101"/>
      <c r="AB776" s="101"/>
      <c r="AC776" s="101"/>
      <c r="AD776" s="101"/>
      <c r="AE776" s="101"/>
      <c r="AF776" s="101"/>
    </row>
    <row r="777" spans="1:32">
      <c r="A777" s="101"/>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c r="AA777" s="101"/>
      <c r="AB777" s="101"/>
      <c r="AC777" s="101"/>
      <c r="AD777" s="101"/>
      <c r="AE777" s="101"/>
      <c r="AF777" s="101"/>
    </row>
    <row r="778" spans="1:32">
      <c r="A778" s="101"/>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c r="AA778" s="101"/>
      <c r="AB778" s="101"/>
      <c r="AC778" s="101"/>
      <c r="AD778" s="101"/>
      <c r="AE778" s="101"/>
      <c r="AF778" s="101"/>
    </row>
    <row r="779" spans="1:32">
      <c r="A779" s="101"/>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c r="AA779" s="101"/>
      <c r="AB779" s="101"/>
      <c r="AC779" s="101"/>
      <c r="AD779" s="101"/>
      <c r="AE779" s="101"/>
      <c r="AF779" s="101"/>
    </row>
    <row r="780" spans="1:32">
      <c r="A780" s="101"/>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c r="AA780" s="101"/>
      <c r="AB780" s="101"/>
      <c r="AC780" s="101"/>
      <c r="AD780" s="101"/>
      <c r="AE780" s="101"/>
      <c r="AF780" s="101"/>
    </row>
    <row r="781" spans="1:32">
      <c r="A781" s="101"/>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c r="AA781" s="101"/>
      <c r="AB781" s="101"/>
      <c r="AC781" s="101"/>
      <c r="AD781" s="101"/>
      <c r="AE781" s="101"/>
      <c r="AF781" s="101"/>
    </row>
    <row r="782" spans="1:32">
      <c r="A782" s="101"/>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c r="AA782" s="101"/>
      <c r="AB782" s="101"/>
      <c r="AC782" s="101"/>
      <c r="AD782" s="101"/>
      <c r="AE782" s="101"/>
      <c r="AF782" s="101"/>
    </row>
    <row r="783" spans="1:32">
      <c r="A783" s="101"/>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c r="AA783" s="101"/>
      <c r="AB783" s="101"/>
      <c r="AC783" s="101"/>
      <c r="AD783" s="101"/>
      <c r="AE783" s="101"/>
      <c r="AF783" s="101"/>
    </row>
    <row r="784" spans="1:32">
      <c r="A784" s="101"/>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c r="AA784" s="101"/>
      <c r="AB784" s="101"/>
      <c r="AC784" s="101"/>
      <c r="AD784" s="101"/>
      <c r="AE784" s="101"/>
      <c r="AF784" s="101"/>
    </row>
    <row r="785" spans="1:32">
      <c r="A785" s="101"/>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c r="AA785" s="101"/>
      <c r="AB785" s="101"/>
      <c r="AC785" s="101"/>
      <c r="AD785" s="101"/>
      <c r="AE785" s="101"/>
      <c r="AF785" s="101"/>
    </row>
    <row r="786" spans="1:32">
      <c r="A786" s="101"/>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c r="AA786" s="101"/>
      <c r="AB786" s="101"/>
      <c r="AC786" s="101"/>
      <c r="AD786" s="101"/>
      <c r="AE786" s="101"/>
      <c r="AF786" s="101"/>
    </row>
    <row r="787" spans="1:32">
      <c r="A787" s="101"/>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c r="AA787" s="101"/>
      <c r="AB787" s="101"/>
      <c r="AC787" s="101"/>
      <c r="AD787" s="101"/>
      <c r="AE787" s="101"/>
      <c r="AF787" s="101"/>
    </row>
    <row r="788" spans="1:32">
      <c r="A788" s="101"/>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c r="AA788" s="101"/>
      <c r="AB788" s="101"/>
      <c r="AC788" s="101"/>
      <c r="AD788" s="101"/>
      <c r="AE788" s="101"/>
      <c r="AF788" s="101"/>
    </row>
    <row r="789" spans="1:32">
      <c r="A789" s="101"/>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c r="AA789" s="101"/>
      <c r="AB789" s="101"/>
      <c r="AC789" s="101"/>
      <c r="AD789" s="101"/>
      <c r="AE789" s="101"/>
      <c r="AF789" s="101"/>
    </row>
    <row r="790" spans="1:32">
      <c r="A790" s="101"/>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c r="AA790" s="101"/>
      <c r="AB790" s="101"/>
      <c r="AC790" s="101"/>
      <c r="AD790" s="101"/>
      <c r="AE790" s="101"/>
      <c r="AF790" s="101"/>
    </row>
    <row r="791" spans="1:32">
      <c r="A791" s="101"/>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c r="AA791" s="101"/>
      <c r="AB791" s="101"/>
      <c r="AC791" s="101"/>
      <c r="AD791" s="101"/>
      <c r="AE791" s="101"/>
      <c r="AF791" s="101"/>
    </row>
    <row r="792" spans="1:32">
      <c r="A792" s="101"/>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c r="AA792" s="101"/>
      <c r="AB792" s="101"/>
      <c r="AC792" s="101"/>
      <c r="AD792" s="101"/>
      <c r="AE792" s="101"/>
      <c r="AF792" s="101"/>
    </row>
    <row r="793" spans="1:32">
      <c r="A793" s="101"/>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c r="AA793" s="101"/>
      <c r="AB793" s="101"/>
      <c r="AC793" s="101"/>
      <c r="AD793" s="101"/>
      <c r="AE793" s="101"/>
      <c r="AF793" s="101"/>
    </row>
    <row r="794" spans="1:32">
      <c r="A794" s="101"/>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c r="AA794" s="101"/>
      <c r="AB794" s="101"/>
      <c r="AC794" s="101"/>
      <c r="AD794" s="101"/>
      <c r="AE794" s="101"/>
      <c r="AF794" s="101"/>
    </row>
    <row r="795" spans="1:32">
      <c r="A795" s="101"/>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c r="AA795" s="101"/>
      <c r="AB795" s="101"/>
      <c r="AC795" s="101"/>
      <c r="AD795" s="101"/>
      <c r="AE795" s="101"/>
      <c r="AF795" s="101"/>
    </row>
    <row r="796" spans="1:32">
      <c r="A796" s="101"/>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c r="AA796" s="101"/>
      <c r="AB796" s="101"/>
      <c r="AC796" s="101"/>
      <c r="AD796" s="101"/>
      <c r="AE796" s="101"/>
      <c r="AF796" s="101"/>
    </row>
    <row r="797" spans="1:32">
      <c r="A797" s="101"/>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c r="AA797" s="101"/>
      <c r="AB797" s="101"/>
      <c r="AC797" s="101"/>
      <c r="AD797" s="101"/>
      <c r="AE797" s="101"/>
      <c r="AF797" s="101"/>
    </row>
    <row r="798" spans="1:32">
      <c r="A798" s="101"/>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c r="AA798" s="101"/>
      <c r="AB798" s="101"/>
      <c r="AC798" s="101"/>
      <c r="AD798" s="101"/>
      <c r="AE798" s="101"/>
      <c r="AF798" s="101"/>
    </row>
    <row r="799" spans="1:32">
      <c r="A799" s="101"/>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c r="AA799" s="101"/>
      <c r="AB799" s="101"/>
      <c r="AC799" s="101"/>
      <c r="AD799" s="101"/>
      <c r="AE799" s="101"/>
      <c r="AF799" s="101"/>
    </row>
    <row r="800" spans="1:32">
      <c r="A800" s="101"/>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c r="AA800" s="101"/>
      <c r="AB800" s="101"/>
      <c r="AC800" s="101"/>
      <c r="AD800" s="101"/>
      <c r="AE800" s="101"/>
      <c r="AF800" s="101"/>
    </row>
    <row r="801" spans="1:32">
      <c r="A801" s="101"/>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c r="AA801" s="101"/>
      <c r="AB801" s="101"/>
      <c r="AC801" s="101"/>
      <c r="AD801" s="101"/>
      <c r="AE801" s="101"/>
      <c r="AF801" s="101"/>
    </row>
    <row r="802" spans="1:32">
      <c r="A802" s="101"/>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c r="AA802" s="101"/>
      <c r="AB802" s="101"/>
      <c r="AC802" s="101"/>
      <c r="AD802" s="101"/>
      <c r="AE802" s="101"/>
      <c r="AF802" s="101"/>
    </row>
    <row r="803" spans="1:32">
      <c r="A803" s="101"/>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c r="AA803" s="101"/>
      <c r="AB803" s="101"/>
      <c r="AC803" s="101"/>
      <c r="AD803" s="101"/>
      <c r="AE803" s="101"/>
      <c r="AF803" s="101"/>
    </row>
    <row r="804" spans="1:32">
      <c r="A804" s="101"/>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c r="AA804" s="101"/>
      <c r="AB804" s="101"/>
      <c r="AC804" s="101"/>
      <c r="AD804" s="101"/>
      <c r="AE804" s="101"/>
      <c r="AF804" s="101"/>
    </row>
    <row r="805" spans="1:32">
      <c r="A805" s="101"/>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c r="AA805" s="101"/>
      <c r="AB805" s="101"/>
      <c r="AC805" s="101"/>
      <c r="AD805" s="101"/>
      <c r="AE805" s="101"/>
      <c r="AF805" s="101"/>
    </row>
    <row r="806" spans="1:32">
      <c r="A806" s="101"/>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c r="AA806" s="101"/>
      <c r="AB806" s="101"/>
      <c r="AC806" s="101"/>
      <c r="AD806" s="101"/>
      <c r="AE806" s="101"/>
      <c r="AF806" s="101"/>
    </row>
    <row r="807" spans="1:32">
      <c r="A807" s="101"/>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c r="AA807" s="101"/>
      <c r="AB807" s="101"/>
      <c r="AC807" s="101"/>
      <c r="AD807" s="101"/>
      <c r="AE807" s="101"/>
      <c r="AF807" s="101"/>
    </row>
    <row r="808" spans="1:32">
      <c r="A808" s="101"/>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c r="AA808" s="101"/>
      <c r="AB808" s="101"/>
      <c r="AC808" s="101"/>
      <c r="AD808" s="101"/>
      <c r="AE808" s="101"/>
      <c r="AF808" s="101"/>
    </row>
    <row r="809" spans="1:32">
      <c r="A809" s="101"/>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c r="AA809" s="101"/>
      <c r="AB809" s="101"/>
      <c r="AC809" s="101"/>
      <c r="AD809" s="101"/>
      <c r="AE809" s="101"/>
      <c r="AF809" s="101"/>
    </row>
    <row r="810" spans="1:32">
      <c r="A810" s="101"/>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c r="AA810" s="101"/>
      <c r="AB810" s="101"/>
      <c r="AC810" s="101"/>
      <c r="AD810" s="101"/>
      <c r="AE810" s="101"/>
      <c r="AF810" s="101"/>
    </row>
    <row r="811" spans="1:32">
      <c r="A811" s="101"/>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c r="AA811" s="101"/>
      <c r="AB811" s="101"/>
      <c r="AC811" s="101"/>
      <c r="AD811" s="101"/>
      <c r="AE811" s="101"/>
      <c r="AF811" s="101"/>
    </row>
    <row r="812" spans="1:32">
      <c r="A812" s="101"/>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c r="AA812" s="101"/>
      <c r="AB812" s="101"/>
      <c r="AC812" s="101"/>
      <c r="AD812" s="101"/>
      <c r="AE812" s="101"/>
      <c r="AF812" s="101"/>
    </row>
    <row r="813" spans="1:32">
      <c r="A813" s="101"/>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c r="AA813" s="101"/>
      <c r="AB813" s="101"/>
      <c r="AC813" s="101"/>
      <c r="AD813" s="101"/>
      <c r="AE813" s="101"/>
      <c r="AF813" s="101"/>
    </row>
    <row r="814" spans="1:32">
      <c r="A814" s="101"/>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c r="AA814" s="101"/>
      <c r="AB814" s="101"/>
      <c r="AC814" s="101"/>
      <c r="AD814" s="101"/>
      <c r="AE814" s="101"/>
      <c r="AF814" s="101"/>
    </row>
    <row r="815" spans="1:32">
      <c r="A815" s="101"/>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c r="AA815" s="101"/>
      <c r="AB815" s="101"/>
      <c r="AC815" s="101"/>
      <c r="AD815" s="101"/>
      <c r="AE815" s="101"/>
      <c r="AF815" s="101"/>
    </row>
    <row r="816" spans="1:32">
      <c r="A816" s="101"/>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c r="AA816" s="101"/>
      <c r="AB816" s="101"/>
      <c r="AC816" s="101"/>
      <c r="AD816" s="101"/>
      <c r="AE816" s="101"/>
      <c r="AF816" s="101"/>
    </row>
    <row r="817" spans="1:32">
      <c r="A817" s="101"/>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c r="AA817" s="101"/>
      <c r="AB817" s="101"/>
      <c r="AC817" s="101"/>
      <c r="AD817" s="101"/>
      <c r="AE817" s="101"/>
      <c r="AF817" s="101"/>
    </row>
    <row r="818" spans="1:32">
      <c r="A818" s="101"/>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c r="AA818" s="101"/>
      <c r="AB818" s="101"/>
      <c r="AC818" s="101"/>
      <c r="AD818" s="101"/>
      <c r="AE818" s="101"/>
      <c r="AF818" s="101"/>
    </row>
    <row r="819" spans="1:32">
      <c r="A819" s="101"/>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c r="AA819" s="101"/>
      <c r="AB819" s="101"/>
      <c r="AC819" s="101"/>
      <c r="AD819" s="101"/>
      <c r="AE819" s="101"/>
      <c r="AF819" s="101"/>
    </row>
    <row r="820" spans="1:32">
      <c r="A820" s="101"/>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c r="AA820" s="101"/>
      <c r="AB820" s="101"/>
      <c r="AC820" s="101"/>
      <c r="AD820" s="101"/>
      <c r="AE820" s="101"/>
      <c r="AF820" s="101"/>
    </row>
    <row r="821" spans="1:32">
      <c r="A821" s="101"/>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c r="AA821" s="101"/>
      <c r="AB821" s="101"/>
      <c r="AC821" s="101"/>
      <c r="AD821" s="101"/>
      <c r="AE821" s="101"/>
      <c r="AF821" s="101"/>
    </row>
    <row r="822" spans="1:32">
      <c r="A822" s="101"/>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c r="AA822" s="101"/>
      <c r="AB822" s="101"/>
      <c r="AC822" s="101"/>
      <c r="AD822" s="101"/>
      <c r="AE822" s="101"/>
      <c r="AF822" s="101"/>
    </row>
    <row r="823" spans="1:32">
      <c r="A823" s="101"/>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c r="AA823" s="101"/>
      <c r="AB823" s="101"/>
      <c r="AC823" s="101"/>
      <c r="AD823" s="101"/>
      <c r="AE823" s="101"/>
      <c r="AF823" s="101"/>
    </row>
    <row r="824" spans="1:32">
      <c r="A824" s="101"/>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c r="AA824" s="101"/>
      <c r="AB824" s="101"/>
      <c r="AC824" s="101"/>
      <c r="AD824" s="101"/>
      <c r="AE824" s="101"/>
      <c r="AF824" s="101"/>
    </row>
    <row r="825" spans="1:32">
      <c r="A825" s="101"/>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c r="AA825" s="101"/>
      <c r="AB825" s="101"/>
      <c r="AC825" s="101"/>
      <c r="AD825" s="101"/>
      <c r="AE825" s="101"/>
      <c r="AF825" s="101"/>
    </row>
    <row r="826" spans="1:32">
      <c r="A826" s="101"/>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c r="AA826" s="101"/>
      <c r="AB826" s="101"/>
      <c r="AC826" s="101"/>
      <c r="AD826" s="101"/>
      <c r="AE826" s="101"/>
      <c r="AF826" s="101"/>
    </row>
    <row r="827" spans="1:32">
      <c r="A827" s="101"/>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c r="AA827" s="101"/>
      <c r="AB827" s="101"/>
      <c r="AC827" s="101"/>
      <c r="AD827" s="101"/>
      <c r="AE827" s="101"/>
      <c r="AF827" s="101"/>
    </row>
    <row r="828" spans="1:32">
      <c r="A828" s="101"/>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c r="AA828" s="101"/>
      <c r="AB828" s="101"/>
      <c r="AC828" s="101"/>
      <c r="AD828" s="101"/>
      <c r="AE828" s="101"/>
      <c r="AF828" s="101"/>
    </row>
    <row r="829" spans="1:32">
      <c r="A829" s="101"/>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c r="AA829" s="101"/>
      <c r="AB829" s="101"/>
      <c r="AC829" s="101"/>
      <c r="AD829" s="101"/>
      <c r="AE829" s="101"/>
      <c r="AF829" s="101"/>
    </row>
    <row r="830" spans="1:32">
      <c r="A830" s="101"/>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c r="AA830" s="101"/>
      <c r="AB830" s="101"/>
      <c r="AC830" s="101"/>
      <c r="AD830" s="101"/>
      <c r="AE830" s="101"/>
      <c r="AF830" s="101"/>
    </row>
    <row r="831" spans="1:32">
      <c r="A831" s="101"/>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c r="AA831" s="101"/>
      <c r="AB831" s="101"/>
      <c r="AC831" s="101"/>
      <c r="AD831" s="101"/>
      <c r="AE831" s="101"/>
      <c r="AF831" s="101"/>
    </row>
    <row r="832" spans="1:32">
      <c r="A832" s="101"/>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c r="AA832" s="101"/>
      <c r="AB832" s="101"/>
      <c r="AC832" s="101"/>
      <c r="AD832" s="101"/>
      <c r="AE832" s="101"/>
      <c r="AF832" s="101"/>
    </row>
    <row r="833" spans="1:32">
      <c r="A833" s="101"/>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c r="AA833" s="101"/>
      <c r="AB833" s="101"/>
      <c r="AC833" s="101"/>
      <c r="AD833" s="101"/>
      <c r="AE833" s="101"/>
      <c r="AF833" s="101"/>
    </row>
    <row r="834" spans="1:32">
      <c r="A834" s="101"/>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c r="AA834" s="101"/>
      <c r="AB834" s="101"/>
      <c r="AC834" s="101"/>
      <c r="AD834" s="101"/>
      <c r="AE834" s="101"/>
      <c r="AF834" s="101"/>
    </row>
    <row r="835" spans="1:32">
      <c r="A835" s="101"/>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c r="AA835" s="101"/>
      <c r="AB835" s="101"/>
      <c r="AC835" s="101"/>
      <c r="AD835" s="101"/>
      <c r="AE835" s="101"/>
      <c r="AF835" s="101"/>
    </row>
    <row r="836" spans="1:32">
      <c r="A836" s="101"/>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c r="AA836" s="101"/>
      <c r="AB836" s="101"/>
      <c r="AC836" s="101"/>
      <c r="AD836" s="101"/>
      <c r="AE836" s="101"/>
      <c r="AF836" s="101"/>
    </row>
    <row r="837" spans="1:32">
      <c r="A837" s="101"/>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c r="AA837" s="101"/>
      <c r="AB837" s="101"/>
      <c r="AC837" s="101"/>
      <c r="AD837" s="101"/>
      <c r="AE837" s="101"/>
      <c r="AF837" s="101"/>
    </row>
    <row r="838" spans="1:32">
      <c r="A838" s="101"/>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c r="AA838" s="101"/>
      <c r="AB838" s="101"/>
      <c r="AC838" s="101"/>
      <c r="AD838" s="101"/>
      <c r="AE838" s="101"/>
      <c r="AF838" s="101"/>
    </row>
    <row r="839" spans="1:32">
      <c r="A839" s="101"/>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c r="AA839" s="101"/>
      <c r="AB839" s="101"/>
      <c r="AC839" s="101"/>
      <c r="AD839" s="101"/>
      <c r="AE839" s="101"/>
      <c r="AF839" s="101"/>
    </row>
    <row r="840" spans="1:32">
      <c r="A840" s="101"/>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c r="AA840" s="101"/>
      <c r="AB840" s="101"/>
      <c r="AC840" s="101"/>
      <c r="AD840" s="101"/>
      <c r="AE840" s="101"/>
      <c r="AF840" s="101"/>
    </row>
    <row r="841" spans="1:32">
      <c r="A841" s="101"/>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c r="AA841" s="101"/>
      <c r="AB841" s="101"/>
      <c r="AC841" s="101"/>
      <c r="AD841" s="101"/>
      <c r="AE841" s="101"/>
      <c r="AF841" s="101"/>
    </row>
    <row r="842" spans="1:32">
      <c r="A842" s="101"/>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c r="AA842" s="101"/>
      <c r="AB842" s="101"/>
      <c r="AC842" s="101"/>
      <c r="AD842" s="101"/>
      <c r="AE842" s="101"/>
      <c r="AF842" s="101"/>
    </row>
    <row r="843" spans="1:32">
      <c r="A843" s="101"/>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c r="AA843" s="101"/>
      <c r="AB843" s="101"/>
      <c r="AC843" s="101"/>
      <c r="AD843" s="101"/>
      <c r="AE843" s="101"/>
      <c r="AF843" s="101"/>
    </row>
    <row r="844" spans="1:32">
      <c r="A844" s="101"/>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c r="AA844" s="101"/>
      <c r="AB844" s="101"/>
      <c r="AC844" s="101"/>
      <c r="AD844" s="101"/>
      <c r="AE844" s="101"/>
      <c r="AF844" s="101"/>
    </row>
    <row r="845" spans="1:32">
      <c r="A845" s="101"/>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c r="AA845" s="101"/>
      <c r="AB845" s="101"/>
      <c r="AC845" s="101"/>
      <c r="AD845" s="101"/>
      <c r="AE845" s="101"/>
      <c r="AF845" s="101"/>
    </row>
    <row r="846" spans="1:32">
      <c r="A846" s="101"/>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c r="AA846" s="101"/>
      <c r="AB846" s="101"/>
      <c r="AC846" s="101"/>
      <c r="AD846" s="101"/>
      <c r="AE846" s="101"/>
      <c r="AF846" s="101"/>
    </row>
    <row r="847" spans="1:32">
      <c r="A847" s="101"/>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c r="AA847" s="101"/>
      <c r="AB847" s="101"/>
      <c r="AC847" s="101"/>
      <c r="AD847" s="101"/>
      <c r="AE847" s="101"/>
      <c r="AF847" s="101"/>
    </row>
    <row r="848" spans="1:32">
      <c r="A848" s="101"/>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c r="AA848" s="101"/>
      <c r="AB848" s="101"/>
      <c r="AC848" s="101"/>
      <c r="AD848" s="101"/>
      <c r="AE848" s="101"/>
      <c r="AF848" s="101"/>
    </row>
    <row r="849" spans="1:32">
      <c r="A849" s="101"/>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c r="AA849" s="101"/>
      <c r="AB849" s="101"/>
      <c r="AC849" s="101"/>
      <c r="AD849" s="101"/>
      <c r="AE849" s="101"/>
      <c r="AF849" s="101"/>
    </row>
    <row r="850" spans="1:32">
      <c r="A850" s="101"/>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c r="AA850" s="101"/>
      <c r="AB850" s="101"/>
      <c r="AC850" s="101"/>
      <c r="AD850" s="101"/>
      <c r="AE850" s="101"/>
      <c r="AF850" s="101"/>
    </row>
    <row r="851" spans="1:32">
      <c r="A851" s="101"/>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c r="AA851" s="101"/>
      <c r="AB851" s="101"/>
      <c r="AC851" s="101"/>
      <c r="AD851" s="101"/>
      <c r="AE851" s="101"/>
      <c r="AF851" s="101"/>
    </row>
    <row r="852" spans="1:32">
      <c r="A852" s="101"/>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c r="AA852" s="101"/>
      <c r="AB852" s="101"/>
      <c r="AC852" s="101"/>
      <c r="AD852" s="101"/>
      <c r="AE852" s="101"/>
      <c r="AF852" s="101"/>
    </row>
    <row r="853" spans="1:32">
      <c r="A853" s="101"/>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c r="AA853" s="101"/>
      <c r="AB853" s="101"/>
      <c r="AC853" s="101"/>
      <c r="AD853" s="101"/>
      <c r="AE853" s="101"/>
      <c r="AF853" s="101"/>
    </row>
    <row r="854" spans="1:32">
      <c r="A854" s="101"/>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c r="AA854" s="101"/>
      <c r="AB854" s="101"/>
      <c r="AC854" s="101"/>
      <c r="AD854" s="101"/>
      <c r="AE854" s="101"/>
      <c r="AF854" s="101"/>
    </row>
    <row r="855" spans="1:32">
      <c r="A855" s="101"/>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c r="AA855" s="101"/>
      <c r="AB855" s="101"/>
      <c r="AC855" s="101"/>
      <c r="AD855" s="101"/>
      <c r="AE855" s="101"/>
      <c r="AF855" s="101"/>
    </row>
    <row r="856" spans="1:32">
      <c r="A856" s="101"/>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c r="AA856" s="101"/>
      <c r="AB856" s="101"/>
      <c r="AC856" s="101"/>
      <c r="AD856" s="101"/>
      <c r="AE856" s="101"/>
      <c r="AF856" s="101"/>
    </row>
    <row r="857" spans="1:32">
      <c r="A857" s="101"/>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c r="AA857" s="101"/>
      <c r="AB857" s="101"/>
      <c r="AC857" s="101"/>
      <c r="AD857" s="101"/>
      <c r="AE857" s="101"/>
      <c r="AF857" s="101"/>
    </row>
    <row r="858" spans="1:32">
      <c r="A858" s="101"/>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c r="AA858" s="101"/>
      <c r="AB858" s="101"/>
      <c r="AC858" s="101"/>
      <c r="AD858" s="101"/>
      <c r="AE858" s="101"/>
      <c r="AF858" s="101"/>
    </row>
    <row r="859" spans="1:32">
      <c r="A859" s="101"/>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c r="AA859" s="101"/>
      <c r="AB859" s="101"/>
      <c r="AC859" s="101"/>
      <c r="AD859" s="101"/>
      <c r="AE859" s="101"/>
      <c r="AF859" s="101"/>
    </row>
    <row r="860" spans="1:32">
      <c r="A860" s="101"/>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c r="AA860" s="101"/>
      <c r="AB860" s="101"/>
      <c r="AC860" s="101"/>
      <c r="AD860" s="101"/>
      <c r="AE860" s="101"/>
      <c r="AF860" s="101"/>
    </row>
    <row r="861" spans="1:32">
      <c r="A861" s="101"/>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c r="AA861" s="101"/>
      <c r="AB861" s="101"/>
      <c r="AC861" s="101"/>
      <c r="AD861" s="101"/>
      <c r="AE861" s="101"/>
      <c r="AF861" s="101"/>
    </row>
    <row r="862" spans="1:32">
      <c r="A862" s="101"/>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c r="AA862" s="101"/>
      <c r="AB862" s="101"/>
      <c r="AC862" s="101"/>
      <c r="AD862" s="101"/>
      <c r="AE862" s="101"/>
      <c r="AF862" s="101"/>
    </row>
    <row r="863" spans="1:32">
      <c r="A863" s="101"/>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c r="AA863" s="101"/>
      <c r="AB863" s="101"/>
      <c r="AC863" s="101"/>
      <c r="AD863" s="101"/>
      <c r="AE863" s="101"/>
      <c r="AF863" s="101"/>
    </row>
    <row r="864" spans="1:32">
      <c r="A864" s="101"/>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c r="AA864" s="101"/>
      <c r="AB864" s="101"/>
      <c r="AC864" s="101"/>
      <c r="AD864" s="101"/>
      <c r="AE864" s="101"/>
      <c r="AF864" s="101"/>
    </row>
    <row r="865" spans="1:32">
      <c r="A865" s="101"/>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c r="AA865" s="101"/>
      <c r="AB865" s="101"/>
      <c r="AC865" s="101"/>
      <c r="AD865" s="101"/>
      <c r="AE865" s="101"/>
      <c r="AF865" s="101"/>
    </row>
    <row r="866" spans="1:32">
      <c r="A866" s="101"/>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c r="AA866" s="101"/>
      <c r="AB866" s="101"/>
      <c r="AC866" s="101"/>
      <c r="AD866" s="101"/>
      <c r="AE866" s="101"/>
      <c r="AF866" s="101"/>
    </row>
    <row r="867" spans="1:32">
      <c r="A867" s="101"/>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c r="AA867" s="101"/>
      <c r="AB867" s="101"/>
      <c r="AC867" s="101"/>
      <c r="AD867" s="101"/>
      <c r="AE867" s="101"/>
      <c r="AF867" s="101"/>
    </row>
    <row r="868" spans="1:32">
      <c r="A868" s="101"/>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c r="AA868" s="101"/>
      <c r="AB868" s="101"/>
      <c r="AC868" s="101"/>
      <c r="AD868" s="101"/>
      <c r="AE868" s="101"/>
      <c r="AF868" s="101"/>
    </row>
    <row r="869" spans="1:32">
      <c r="A869" s="101"/>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c r="AA869" s="101"/>
      <c r="AB869" s="101"/>
      <c r="AC869" s="101"/>
      <c r="AD869" s="101"/>
      <c r="AE869" s="101"/>
      <c r="AF869" s="101"/>
    </row>
    <row r="870" spans="1:32">
      <c r="A870" s="101"/>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c r="AA870" s="101"/>
      <c r="AB870" s="101"/>
      <c r="AC870" s="101"/>
      <c r="AD870" s="101"/>
      <c r="AE870" s="101"/>
      <c r="AF870" s="101"/>
    </row>
    <row r="871" spans="1:32">
      <c r="A871" s="101"/>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c r="AA871" s="101"/>
      <c r="AB871" s="101"/>
      <c r="AC871" s="101"/>
      <c r="AD871" s="101"/>
      <c r="AE871" s="101"/>
      <c r="AF871" s="101"/>
    </row>
    <row r="872" spans="1:32">
      <c r="A872" s="101"/>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c r="AA872" s="101"/>
      <c r="AB872" s="101"/>
      <c r="AC872" s="101"/>
      <c r="AD872" s="101"/>
      <c r="AE872" s="101"/>
      <c r="AF872" s="101"/>
    </row>
    <row r="873" spans="1:32">
      <c r="A873" s="101"/>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c r="AA873" s="101"/>
      <c r="AB873" s="101"/>
      <c r="AC873" s="101"/>
      <c r="AD873" s="101"/>
      <c r="AE873" s="101"/>
      <c r="AF873" s="101"/>
    </row>
    <row r="874" spans="1:32">
      <c r="A874" s="101"/>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c r="AA874" s="101"/>
      <c r="AB874" s="101"/>
      <c r="AC874" s="101"/>
      <c r="AD874" s="101"/>
      <c r="AE874" s="101"/>
      <c r="AF874" s="101"/>
    </row>
    <row r="875" spans="1:32">
      <c r="A875" s="101"/>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c r="AA875" s="101"/>
      <c r="AB875" s="101"/>
      <c r="AC875" s="101"/>
      <c r="AD875" s="101"/>
      <c r="AE875" s="101"/>
      <c r="AF875" s="101"/>
    </row>
    <row r="876" spans="1:32">
      <c r="A876" s="101"/>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c r="AA876" s="101"/>
      <c r="AB876" s="101"/>
      <c r="AC876" s="101"/>
      <c r="AD876" s="101"/>
      <c r="AE876" s="101"/>
      <c r="AF876" s="101"/>
    </row>
    <row r="877" spans="1:32">
      <c r="A877" s="101"/>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c r="AA877" s="101"/>
      <c r="AB877" s="101"/>
      <c r="AC877" s="101"/>
      <c r="AD877" s="101"/>
      <c r="AE877" s="101"/>
      <c r="AF877" s="101"/>
    </row>
    <row r="878" spans="1:32">
      <c r="A878" s="101"/>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c r="AA878" s="101"/>
      <c r="AB878" s="101"/>
      <c r="AC878" s="101"/>
      <c r="AD878" s="101"/>
      <c r="AE878" s="101"/>
      <c r="AF878" s="101"/>
    </row>
    <row r="879" spans="1:32">
      <c r="A879" s="101"/>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c r="AA879" s="101"/>
      <c r="AB879" s="101"/>
      <c r="AC879" s="101"/>
      <c r="AD879" s="101"/>
      <c r="AE879" s="101"/>
      <c r="AF879" s="101"/>
    </row>
    <row r="880" spans="1:32">
      <c r="A880" s="101"/>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c r="AA880" s="101"/>
      <c r="AB880" s="101"/>
      <c r="AC880" s="101"/>
      <c r="AD880" s="101"/>
      <c r="AE880" s="101"/>
      <c r="AF880" s="101"/>
    </row>
    <row r="881" spans="1:32">
      <c r="A881" s="101"/>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c r="AA881" s="101"/>
      <c r="AB881" s="101"/>
      <c r="AC881" s="101"/>
      <c r="AD881" s="101"/>
      <c r="AE881" s="101"/>
      <c r="AF881" s="101"/>
    </row>
    <row r="882" spans="1:32">
      <c r="A882" s="101"/>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c r="AA882" s="101"/>
      <c r="AB882" s="101"/>
      <c r="AC882" s="101"/>
      <c r="AD882" s="101"/>
      <c r="AE882" s="101"/>
      <c r="AF882" s="101"/>
    </row>
    <row r="883" spans="1:32">
      <c r="A883" s="101"/>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c r="AA883" s="101"/>
      <c r="AB883" s="101"/>
      <c r="AC883" s="101"/>
      <c r="AD883" s="101"/>
      <c r="AE883" s="101"/>
      <c r="AF883" s="101"/>
    </row>
    <row r="884" spans="1:32">
      <c r="A884" s="101"/>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c r="AA884" s="101"/>
      <c r="AB884" s="101"/>
      <c r="AC884" s="101"/>
      <c r="AD884" s="101"/>
      <c r="AE884" s="101"/>
      <c r="AF884" s="101"/>
    </row>
    <row r="885" spans="1:32">
      <c r="A885" s="101"/>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c r="AA885" s="101"/>
      <c r="AB885" s="101"/>
      <c r="AC885" s="101"/>
      <c r="AD885" s="101"/>
      <c r="AE885" s="101"/>
      <c r="AF885" s="101"/>
    </row>
    <row r="886" spans="1:32">
      <c r="A886" s="101"/>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c r="AA886" s="101"/>
      <c r="AB886" s="101"/>
      <c r="AC886" s="101"/>
      <c r="AD886" s="101"/>
      <c r="AE886" s="101"/>
      <c r="AF886" s="101"/>
    </row>
    <row r="887" spans="1:32">
      <c r="A887" s="101"/>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c r="AA887" s="101"/>
      <c r="AB887" s="101"/>
      <c r="AC887" s="101"/>
      <c r="AD887" s="101"/>
      <c r="AE887" s="101"/>
      <c r="AF887" s="101"/>
    </row>
    <row r="888" spans="1:32">
      <c r="A888" s="101"/>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c r="AA888" s="101"/>
      <c r="AB888" s="101"/>
      <c r="AC888" s="101"/>
      <c r="AD888" s="101"/>
      <c r="AE888" s="101"/>
      <c r="AF888" s="101"/>
    </row>
    <row r="889" spans="1:32">
      <c r="A889" s="101"/>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c r="AA889" s="101"/>
      <c r="AB889" s="101"/>
      <c r="AC889" s="101"/>
      <c r="AD889" s="101"/>
      <c r="AE889" s="101"/>
      <c r="AF889" s="101"/>
    </row>
    <row r="890" spans="1:32">
      <c r="A890" s="101"/>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c r="AA890" s="101"/>
      <c r="AB890" s="101"/>
      <c r="AC890" s="101"/>
      <c r="AD890" s="101"/>
      <c r="AE890" s="101"/>
      <c r="AF890" s="101"/>
    </row>
    <row r="891" spans="1:32">
      <c r="A891" s="101"/>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c r="AA891" s="101"/>
      <c r="AB891" s="101"/>
      <c r="AC891" s="101"/>
      <c r="AD891" s="101"/>
      <c r="AE891" s="101"/>
      <c r="AF891" s="101"/>
    </row>
    <row r="892" spans="1:32">
      <c r="A892" s="101"/>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c r="AA892" s="101"/>
      <c r="AB892" s="101"/>
      <c r="AC892" s="101"/>
      <c r="AD892" s="101"/>
      <c r="AE892" s="101"/>
      <c r="AF892" s="101"/>
    </row>
    <row r="893" spans="1:32">
      <c r="A893" s="101"/>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c r="AA893" s="101"/>
      <c r="AB893" s="101"/>
      <c r="AC893" s="101"/>
      <c r="AD893" s="101"/>
      <c r="AE893" s="101"/>
      <c r="AF893" s="101"/>
    </row>
    <row r="894" spans="1:32">
      <c r="A894" s="101"/>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c r="AA894" s="101"/>
      <c r="AB894" s="101"/>
      <c r="AC894" s="101"/>
      <c r="AD894" s="101"/>
      <c r="AE894" s="101"/>
      <c r="AF894" s="101"/>
    </row>
    <row r="895" spans="1:32">
      <c r="A895" s="101"/>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c r="AA895" s="101"/>
      <c r="AB895" s="101"/>
      <c r="AC895" s="101"/>
      <c r="AD895" s="101"/>
      <c r="AE895" s="101"/>
      <c r="AF895" s="101"/>
    </row>
    <row r="896" spans="1:32">
      <c r="A896" s="101"/>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c r="AA896" s="101"/>
      <c r="AB896" s="101"/>
      <c r="AC896" s="101"/>
      <c r="AD896" s="101"/>
      <c r="AE896" s="101"/>
      <c r="AF896" s="101"/>
    </row>
    <row r="897" spans="1:32">
      <c r="A897" s="101"/>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c r="AA897" s="101"/>
      <c r="AB897" s="101"/>
      <c r="AC897" s="101"/>
      <c r="AD897" s="101"/>
      <c r="AE897" s="101"/>
      <c r="AF897" s="101"/>
    </row>
    <row r="898" spans="1:32">
      <c r="A898" s="101"/>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c r="AA898" s="101"/>
      <c r="AB898" s="101"/>
      <c r="AC898" s="101"/>
      <c r="AD898" s="101"/>
      <c r="AE898" s="101"/>
      <c r="AF898" s="101"/>
    </row>
    <row r="899" spans="1:32">
      <c r="A899" s="101"/>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c r="AA899" s="101"/>
      <c r="AB899" s="101"/>
      <c r="AC899" s="101"/>
      <c r="AD899" s="101"/>
      <c r="AE899" s="101"/>
      <c r="AF899" s="101"/>
    </row>
    <row r="900" spans="1:32">
      <c r="A900" s="101"/>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c r="AA900" s="101"/>
      <c r="AB900" s="101"/>
      <c r="AC900" s="101"/>
      <c r="AD900" s="101"/>
      <c r="AE900" s="101"/>
      <c r="AF900" s="101"/>
    </row>
    <row r="901" spans="1:32">
      <c r="A901" s="101"/>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c r="AA901" s="101"/>
      <c r="AB901" s="101"/>
      <c r="AC901" s="101"/>
      <c r="AD901" s="101"/>
      <c r="AE901" s="101"/>
      <c r="AF901" s="101"/>
    </row>
    <row r="902" spans="1:32">
      <c r="A902" s="101"/>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c r="AA902" s="101"/>
      <c r="AB902" s="101"/>
      <c r="AC902" s="101"/>
      <c r="AD902" s="101"/>
      <c r="AE902" s="101"/>
      <c r="AF902" s="101"/>
    </row>
    <row r="903" spans="1:32">
      <c r="A903" s="101"/>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c r="AA903" s="101"/>
      <c r="AB903" s="101"/>
      <c r="AC903" s="101"/>
      <c r="AD903" s="101"/>
      <c r="AE903" s="101"/>
      <c r="AF903" s="101"/>
    </row>
    <row r="904" spans="1:32">
      <c r="A904" s="101"/>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c r="AA904" s="101"/>
      <c r="AB904" s="101"/>
      <c r="AC904" s="101"/>
      <c r="AD904" s="101"/>
      <c r="AE904" s="101"/>
      <c r="AF904" s="101"/>
    </row>
    <row r="905" spans="1:32">
      <c r="A905" s="101"/>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c r="AA905" s="101"/>
      <c r="AB905" s="101"/>
      <c r="AC905" s="101"/>
      <c r="AD905" s="101"/>
      <c r="AE905" s="101"/>
      <c r="AF905" s="101"/>
    </row>
    <row r="906" spans="1:32">
      <c r="A906" s="101"/>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c r="AA906" s="101"/>
      <c r="AB906" s="101"/>
      <c r="AC906" s="101"/>
      <c r="AD906" s="101"/>
      <c r="AE906" s="101"/>
      <c r="AF906" s="101"/>
    </row>
    <row r="907" spans="1:32">
      <c r="A907" s="101"/>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c r="AA907" s="101"/>
      <c r="AB907" s="101"/>
      <c r="AC907" s="101"/>
      <c r="AD907" s="101"/>
      <c r="AE907" s="101"/>
      <c r="AF907" s="101"/>
    </row>
    <row r="908" spans="1:32">
      <c r="A908" s="101"/>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c r="AA908" s="101"/>
      <c r="AB908" s="101"/>
      <c r="AC908" s="101"/>
      <c r="AD908" s="101"/>
      <c r="AE908" s="101"/>
      <c r="AF908" s="101"/>
    </row>
    <row r="909" spans="1:32">
      <c r="A909" s="101"/>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c r="AA909" s="101"/>
      <c r="AB909" s="101"/>
      <c r="AC909" s="101"/>
      <c r="AD909" s="101"/>
      <c r="AE909" s="101"/>
      <c r="AF909" s="101"/>
    </row>
    <row r="910" spans="1:32">
      <c r="A910" s="101"/>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c r="AA910" s="101"/>
      <c r="AB910" s="101"/>
      <c r="AC910" s="101"/>
      <c r="AD910" s="101"/>
      <c r="AE910" s="101"/>
      <c r="AF910" s="101"/>
    </row>
    <row r="911" spans="1:32">
      <c r="A911" s="101"/>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c r="AA911" s="101"/>
      <c r="AB911" s="101"/>
      <c r="AC911" s="101"/>
      <c r="AD911" s="101"/>
      <c r="AE911" s="101"/>
      <c r="AF911" s="101"/>
    </row>
    <row r="912" spans="1:32">
      <c r="A912" s="101"/>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c r="AA912" s="101"/>
      <c r="AB912" s="101"/>
      <c r="AC912" s="101"/>
      <c r="AD912" s="101"/>
      <c r="AE912" s="101"/>
      <c r="AF912" s="101"/>
    </row>
    <row r="913" spans="1:32">
      <c r="A913" s="101"/>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c r="AA913" s="101"/>
      <c r="AB913" s="101"/>
      <c r="AC913" s="101"/>
      <c r="AD913" s="101"/>
      <c r="AE913" s="101"/>
      <c r="AF913" s="101"/>
    </row>
    <row r="914" spans="1:32">
      <c r="A914" s="101"/>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c r="AA914" s="101"/>
      <c r="AB914" s="101"/>
      <c r="AC914" s="101"/>
      <c r="AD914" s="101"/>
      <c r="AE914" s="101"/>
      <c r="AF914" s="101"/>
    </row>
    <row r="915" spans="1:32">
      <c r="A915" s="101"/>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c r="AA915" s="101"/>
      <c r="AB915" s="101"/>
      <c r="AC915" s="101"/>
      <c r="AD915" s="101"/>
      <c r="AE915" s="101"/>
      <c r="AF915" s="101"/>
    </row>
    <row r="916" spans="1:32">
      <c r="A916" s="101"/>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c r="AA916" s="101"/>
      <c r="AB916" s="101"/>
      <c r="AC916" s="101"/>
      <c r="AD916" s="101"/>
      <c r="AE916" s="101"/>
      <c r="AF916" s="101"/>
    </row>
    <row r="917" spans="1:32">
      <c r="A917" s="101"/>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c r="AA917" s="101"/>
      <c r="AB917" s="101"/>
      <c r="AC917" s="101"/>
      <c r="AD917" s="101"/>
      <c r="AE917" s="101"/>
      <c r="AF917" s="101"/>
    </row>
    <row r="918" spans="1:32">
      <c r="A918" s="101"/>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c r="AA918" s="101"/>
      <c r="AB918" s="101"/>
      <c r="AC918" s="101"/>
      <c r="AD918" s="101"/>
      <c r="AE918" s="101"/>
      <c r="AF918" s="101"/>
    </row>
    <row r="919" spans="1:32">
      <c r="A919" s="101"/>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c r="AA919" s="101"/>
      <c r="AB919" s="101"/>
      <c r="AC919" s="101"/>
      <c r="AD919" s="101"/>
      <c r="AE919" s="101"/>
      <c r="AF919" s="101"/>
    </row>
    <row r="920" spans="1:32">
      <c r="A920" s="101"/>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c r="AA920" s="101"/>
      <c r="AB920" s="101"/>
      <c r="AC920" s="101"/>
      <c r="AD920" s="101"/>
      <c r="AE920" s="101"/>
      <c r="AF920" s="101"/>
    </row>
    <row r="921" spans="1:32">
      <c r="A921" s="101"/>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c r="AA921" s="101"/>
      <c r="AB921" s="101"/>
      <c r="AC921" s="101"/>
      <c r="AD921" s="101"/>
      <c r="AE921" s="101"/>
      <c r="AF921" s="101"/>
    </row>
    <row r="922" spans="1:32">
      <c r="A922" s="101"/>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c r="AA922" s="101"/>
      <c r="AB922" s="101"/>
      <c r="AC922" s="101"/>
      <c r="AD922" s="101"/>
      <c r="AE922" s="101"/>
      <c r="AF922" s="101"/>
    </row>
    <row r="923" spans="1:32">
      <c r="A923" s="101"/>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c r="AA923" s="101"/>
      <c r="AB923" s="101"/>
      <c r="AC923" s="101"/>
      <c r="AD923" s="101"/>
      <c r="AE923" s="101"/>
      <c r="AF923" s="101"/>
    </row>
    <row r="924" spans="1:32">
      <c r="A924" s="101"/>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c r="AA924" s="101"/>
      <c r="AB924" s="101"/>
      <c r="AC924" s="101"/>
      <c r="AD924" s="101"/>
      <c r="AE924" s="101"/>
      <c r="AF924" s="101"/>
    </row>
    <row r="925" spans="1:32">
      <c r="A925" s="101"/>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c r="AA925" s="101"/>
      <c r="AB925" s="101"/>
      <c r="AC925" s="101"/>
      <c r="AD925" s="101"/>
      <c r="AE925" s="101"/>
      <c r="AF925" s="101"/>
    </row>
    <row r="926" spans="1:32">
      <c r="A926" s="101"/>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c r="AA926" s="101"/>
      <c r="AB926" s="101"/>
      <c r="AC926" s="101"/>
      <c r="AD926" s="101"/>
      <c r="AE926" s="101"/>
      <c r="AF926" s="101"/>
    </row>
    <row r="927" spans="1:32">
      <c r="A927" s="101"/>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c r="AA927" s="101"/>
      <c r="AB927" s="101"/>
      <c r="AC927" s="101"/>
      <c r="AD927" s="101"/>
      <c r="AE927" s="101"/>
      <c r="AF927" s="101"/>
    </row>
    <row r="928" spans="1:32">
      <c r="A928" s="101"/>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c r="AA928" s="101"/>
      <c r="AB928" s="101"/>
      <c r="AC928" s="101"/>
      <c r="AD928" s="101"/>
      <c r="AE928" s="101"/>
      <c r="AF928" s="101"/>
    </row>
    <row r="929" spans="1:32">
      <c r="A929" s="101"/>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c r="AA929" s="101"/>
      <c r="AB929" s="101"/>
      <c r="AC929" s="101"/>
      <c r="AD929" s="101"/>
      <c r="AE929" s="101"/>
      <c r="AF929" s="101"/>
    </row>
    <row r="930" spans="1:32">
      <c r="A930" s="101"/>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c r="AA930" s="101"/>
      <c r="AB930" s="101"/>
      <c r="AC930" s="101"/>
      <c r="AD930" s="101"/>
      <c r="AE930" s="101"/>
      <c r="AF930" s="101"/>
    </row>
    <row r="931" spans="1:32">
      <c r="A931" s="101"/>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c r="AA931" s="101"/>
      <c r="AB931" s="101"/>
      <c r="AC931" s="101"/>
      <c r="AD931" s="101"/>
      <c r="AE931" s="101"/>
      <c r="AF931" s="101"/>
    </row>
    <row r="932" spans="1:32">
      <c r="A932" s="101"/>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c r="AA932" s="101"/>
      <c r="AB932" s="101"/>
      <c r="AC932" s="101"/>
      <c r="AD932" s="101"/>
      <c r="AE932" s="101"/>
      <c r="AF932" s="101"/>
    </row>
    <row r="933" spans="1:32">
      <c r="A933" s="101"/>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c r="AA933" s="101"/>
      <c r="AB933" s="101"/>
      <c r="AC933" s="101"/>
      <c r="AD933" s="101"/>
      <c r="AE933" s="101"/>
      <c r="AF933" s="101"/>
    </row>
    <row r="934" spans="1:32">
      <c r="A934" s="101"/>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c r="AA934" s="101"/>
      <c r="AB934" s="101"/>
      <c r="AC934" s="101"/>
      <c r="AD934" s="101"/>
      <c r="AE934" s="101"/>
      <c r="AF934" s="101"/>
    </row>
    <row r="935" spans="1:32">
      <c r="A935" s="101"/>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c r="AA935" s="101"/>
      <c r="AB935" s="101"/>
      <c r="AC935" s="101"/>
      <c r="AD935" s="101"/>
      <c r="AE935" s="101"/>
      <c r="AF935" s="101"/>
    </row>
    <row r="936" spans="1:32">
      <c r="A936" s="101"/>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c r="AA936" s="101"/>
      <c r="AB936" s="101"/>
      <c r="AC936" s="101"/>
      <c r="AD936" s="101"/>
      <c r="AE936" s="101"/>
      <c r="AF936" s="101"/>
    </row>
    <row r="937" spans="1:32">
      <c r="A937" s="101"/>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c r="AA937" s="101"/>
      <c r="AB937" s="101"/>
      <c r="AC937" s="101"/>
      <c r="AD937" s="101"/>
      <c r="AE937" s="101"/>
      <c r="AF937" s="101"/>
    </row>
    <row r="938" spans="1:32">
      <c r="A938" s="101"/>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c r="AA938" s="101"/>
      <c r="AB938" s="101"/>
      <c r="AC938" s="101"/>
      <c r="AD938" s="101"/>
      <c r="AE938" s="101"/>
      <c r="AF938" s="101"/>
    </row>
    <row r="939" spans="1:32">
      <c r="A939" s="101"/>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c r="AA939" s="101"/>
      <c r="AB939" s="101"/>
      <c r="AC939" s="101"/>
      <c r="AD939" s="101"/>
      <c r="AE939" s="101"/>
      <c r="AF939" s="101"/>
    </row>
    <row r="940" spans="1:32">
      <c r="A940" s="101"/>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c r="AA940" s="101"/>
      <c r="AB940" s="101"/>
      <c r="AC940" s="101"/>
      <c r="AD940" s="101"/>
      <c r="AE940" s="101"/>
      <c r="AF940" s="101"/>
    </row>
    <row r="941" spans="1:32">
      <c r="A941" s="101"/>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c r="AA941" s="101"/>
      <c r="AB941" s="101"/>
      <c r="AC941" s="101"/>
      <c r="AD941" s="101"/>
      <c r="AE941" s="101"/>
      <c r="AF941" s="101"/>
    </row>
    <row r="942" spans="1:32">
      <c r="A942" s="101"/>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c r="AA942" s="101"/>
      <c r="AB942" s="101"/>
      <c r="AC942" s="101"/>
      <c r="AD942" s="101"/>
      <c r="AE942" s="101"/>
      <c r="AF942" s="101"/>
    </row>
    <row r="943" spans="1:32">
      <c r="A943" s="101"/>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c r="AA943" s="101"/>
      <c r="AB943" s="101"/>
      <c r="AC943" s="101"/>
      <c r="AD943" s="101"/>
      <c r="AE943" s="101"/>
      <c r="AF943" s="101"/>
    </row>
    <row r="944" spans="1:32">
      <c r="A944" s="101"/>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c r="AA944" s="101"/>
      <c r="AB944" s="101"/>
      <c r="AC944" s="101"/>
      <c r="AD944" s="101"/>
      <c r="AE944" s="101"/>
      <c r="AF944" s="101"/>
    </row>
    <row r="945" spans="1:32">
      <c r="A945" s="101"/>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c r="AA945" s="101"/>
      <c r="AB945" s="101"/>
      <c r="AC945" s="101"/>
      <c r="AD945" s="101"/>
      <c r="AE945" s="101"/>
      <c r="AF945" s="101"/>
    </row>
    <row r="946" spans="1:32">
      <c r="A946" s="101"/>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c r="AA946" s="101"/>
      <c r="AB946" s="101"/>
      <c r="AC946" s="101"/>
      <c r="AD946" s="101"/>
      <c r="AE946" s="101"/>
      <c r="AF946" s="101"/>
    </row>
    <row r="947" spans="1:32">
      <c r="A947" s="101"/>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c r="AA947" s="101"/>
      <c r="AB947" s="101"/>
      <c r="AC947" s="101"/>
      <c r="AD947" s="101"/>
      <c r="AE947" s="101"/>
      <c r="AF947" s="101"/>
    </row>
    <row r="948" spans="1:32">
      <c r="A948" s="101"/>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c r="AA948" s="101"/>
      <c r="AB948" s="101"/>
      <c r="AC948" s="101"/>
      <c r="AD948" s="101"/>
      <c r="AE948" s="101"/>
      <c r="AF948" s="101"/>
    </row>
    <row r="949" spans="1:32">
      <c r="A949" s="101"/>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c r="AA949" s="101"/>
      <c r="AB949" s="101"/>
      <c r="AC949" s="101"/>
      <c r="AD949" s="101"/>
      <c r="AE949" s="101"/>
      <c r="AF949" s="101"/>
    </row>
    <row r="950" spans="1:32">
      <c r="A950" s="101"/>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c r="AA950" s="101"/>
      <c r="AB950" s="101"/>
      <c r="AC950" s="101"/>
      <c r="AD950" s="101"/>
      <c r="AE950" s="101"/>
      <c r="AF950" s="101"/>
    </row>
    <row r="951" spans="1:32">
      <c r="A951" s="101"/>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c r="AA951" s="101"/>
      <c r="AB951" s="101"/>
      <c r="AC951" s="101"/>
      <c r="AD951" s="101"/>
      <c r="AE951" s="101"/>
      <c r="AF951" s="101"/>
    </row>
    <row r="952" spans="1:32">
      <c r="A952" s="101"/>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c r="AA952" s="101"/>
      <c r="AB952" s="101"/>
      <c r="AC952" s="101"/>
      <c r="AD952" s="101"/>
      <c r="AE952" s="101"/>
      <c r="AF952" s="101"/>
    </row>
    <row r="953" spans="1:32">
      <c r="A953" s="101"/>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c r="AA953" s="101"/>
      <c r="AB953" s="101"/>
      <c r="AC953" s="101"/>
      <c r="AD953" s="101"/>
      <c r="AE953" s="101"/>
      <c r="AF953" s="101"/>
    </row>
    <row r="954" spans="1:32">
      <c r="A954" s="101"/>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c r="AA954" s="101"/>
      <c r="AB954" s="101"/>
      <c r="AC954" s="101"/>
      <c r="AD954" s="101"/>
      <c r="AE954" s="101"/>
      <c r="AF954" s="101"/>
    </row>
    <row r="955" spans="1:32">
      <c r="A955" s="101"/>
      <c r="B955" s="101"/>
      <c r="C955" s="101"/>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c r="Z955" s="101"/>
      <c r="AA955" s="101"/>
      <c r="AB955" s="101"/>
      <c r="AC955" s="101"/>
      <c r="AD955" s="101"/>
      <c r="AE955" s="101"/>
      <c r="AF955" s="101"/>
    </row>
    <row r="956" spans="1:32">
      <c r="A956" s="101"/>
      <c r="B956" s="101"/>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1"/>
      <c r="AA956" s="101"/>
      <c r="AB956" s="101"/>
      <c r="AC956" s="101"/>
      <c r="AD956" s="101"/>
      <c r="AE956" s="101"/>
      <c r="AF956" s="101"/>
    </row>
    <row r="957" spans="1:32">
      <c r="A957" s="101"/>
      <c r="B957" s="101"/>
      <c r="C957" s="101"/>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c r="Z957" s="101"/>
      <c r="AA957" s="101"/>
      <c r="AB957" s="101"/>
      <c r="AC957" s="101"/>
      <c r="AD957" s="101"/>
      <c r="AE957" s="101"/>
      <c r="AF957" s="101"/>
    </row>
    <row r="958" spans="1:32">
      <c r="A958" s="101"/>
      <c r="B958" s="101"/>
      <c r="C958" s="101"/>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c r="Z958" s="101"/>
      <c r="AA958" s="101"/>
      <c r="AB958" s="101"/>
      <c r="AC958" s="101"/>
      <c r="AD958" s="101"/>
      <c r="AE958" s="101"/>
      <c r="AF958" s="101"/>
    </row>
    <row r="959" spans="1:32">
      <c r="A959" s="101"/>
      <c r="B959" s="101"/>
      <c r="C959" s="101"/>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c r="Z959" s="101"/>
      <c r="AA959" s="101"/>
      <c r="AB959" s="101"/>
      <c r="AC959" s="101"/>
      <c r="AD959" s="101"/>
      <c r="AE959" s="101"/>
      <c r="AF959" s="101"/>
    </row>
    <row r="960" spans="1:32">
      <c r="A960" s="101"/>
      <c r="B960" s="101"/>
      <c r="C960" s="101"/>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c r="Z960" s="101"/>
      <c r="AA960" s="101"/>
      <c r="AB960" s="101"/>
      <c r="AC960" s="101"/>
      <c r="AD960" s="101"/>
      <c r="AE960" s="101"/>
      <c r="AF960" s="101"/>
    </row>
    <row r="961" spans="1:32">
      <c r="A961" s="101"/>
      <c r="B961" s="101"/>
      <c r="C961" s="101"/>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c r="Z961" s="101"/>
      <c r="AA961" s="101"/>
      <c r="AB961" s="101"/>
      <c r="AC961" s="101"/>
      <c r="AD961" s="101"/>
      <c r="AE961" s="101"/>
      <c r="AF961" s="101"/>
    </row>
    <row r="962" spans="1:32">
      <c r="A962" s="101"/>
      <c r="B962" s="101"/>
      <c r="C962" s="101"/>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c r="Z962" s="101"/>
      <c r="AA962" s="101"/>
      <c r="AB962" s="101"/>
      <c r="AC962" s="101"/>
      <c r="AD962" s="101"/>
      <c r="AE962" s="101"/>
      <c r="AF962" s="101"/>
    </row>
    <row r="963" spans="1:32">
      <c r="A963" s="101"/>
      <c r="B963" s="101"/>
      <c r="C963" s="101"/>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c r="Z963" s="101"/>
      <c r="AA963" s="101"/>
      <c r="AB963" s="101"/>
      <c r="AC963" s="101"/>
      <c r="AD963" s="101"/>
      <c r="AE963" s="101"/>
      <c r="AF963" s="101"/>
    </row>
    <row r="964" spans="1:32">
      <c r="A964" s="101"/>
      <c r="B964" s="101"/>
      <c r="C964" s="101"/>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c r="Z964" s="101"/>
      <c r="AA964" s="101"/>
      <c r="AB964" s="101"/>
      <c r="AC964" s="101"/>
      <c r="AD964" s="101"/>
      <c r="AE964" s="101"/>
      <c r="AF964" s="101"/>
    </row>
    <row r="965" spans="1:32">
      <c r="A965" s="101"/>
      <c r="B965" s="101"/>
      <c r="C965" s="101"/>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c r="Z965" s="101"/>
      <c r="AA965" s="101"/>
      <c r="AB965" s="101"/>
      <c r="AC965" s="101"/>
      <c r="AD965" s="101"/>
      <c r="AE965" s="101"/>
      <c r="AF965" s="101"/>
    </row>
    <row r="966" spans="1:32">
      <c r="A966" s="101"/>
      <c r="B966" s="101"/>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1"/>
      <c r="AA966" s="101"/>
      <c r="AB966" s="101"/>
      <c r="AC966" s="101"/>
      <c r="AD966" s="101"/>
      <c r="AE966" s="101"/>
      <c r="AF966" s="101"/>
    </row>
    <row r="967" spans="1:32">
      <c r="A967" s="101"/>
      <c r="B967" s="101"/>
      <c r="C967" s="101"/>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c r="Z967" s="101"/>
      <c r="AA967" s="101"/>
      <c r="AB967" s="101"/>
      <c r="AC967" s="101"/>
      <c r="AD967" s="101"/>
      <c r="AE967" s="101"/>
      <c r="AF967" s="101"/>
    </row>
    <row r="968" spans="1:32">
      <c r="A968" s="101"/>
      <c r="B968" s="101"/>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1"/>
      <c r="AA968" s="101"/>
      <c r="AB968" s="101"/>
      <c r="AC968" s="101"/>
      <c r="AD968" s="101"/>
      <c r="AE968" s="101"/>
      <c r="AF968" s="101"/>
    </row>
    <row r="969" spans="1:32">
      <c r="A969" s="101"/>
      <c r="B969" s="101"/>
      <c r="C969" s="101"/>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c r="Z969" s="101"/>
      <c r="AA969" s="101"/>
      <c r="AB969" s="101"/>
      <c r="AC969" s="101"/>
      <c r="AD969" s="101"/>
      <c r="AE969" s="101"/>
      <c r="AF969" s="101"/>
    </row>
    <row r="970" spans="1:32">
      <c r="A970" s="101"/>
      <c r="B970" s="101"/>
      <c r="C970" s="101"/>
      <c r="D970" s="101"/>
      <c r="E970" s="101"/>
      <c r="F970" s="101"/>
      <c r="G970" s="101"/>
      <c r="H970" s="101"/>
      <c r="I970" s="101"/>
      <c r="J970" s="101"/>
      <c r="K970" s="101"/>
      <c r="L970" s="101"/>
      <c r="M970" s="101"/>
      <c r="N970" s="101"/>
      <c r="O970" s="101"/>
      <c r="P970" s="101"/>
      <c r="Q970" s="101"/>
      <c r="R970" s="101"/>
      <c r="S970" s="101"/>
      <c r="T970" s="101"/>
      <c r="U970" s="101"/>
      <c r="V970" s="101"/>
      <c r="W970" s="101"/>
      <c r="X970" s="101"/>
      <c r="Y970" s="101"/>
      <c r="Z970" s="101"/>
      <c r="AA970" s="101"/>
      <c r="AB970" s="101"/>
      <c r="AC970" s="101"/>
      <c r="AD970" s="101"/>
      <c r="AE970" s="101"/>
      <c r="AF970" s="101"/>
    </row>
    <row r="971" spans="1:32">
      <c r="A971" s="101"/>
      <c r="B971" s="101"/>
      <c r="C971" s="101"/>
      <c r="D971" s="101"/>
      <c r="E971" s="101"/>
      <c r="F971" s="101"/>
      <c r="G971" s="101"/>
      <c r="H971" s="101"/>
      <c r="I971" s="101"/>
      <c r="J971" s="101"/>
      <c r="K971" s="101"/>
      <c r="L971" s="101"/>
      <c r="M971" s="101"/>
      <c r="N971" s="101"/>
      <c r="O971" s="101"/>
      <c r="P971" s="101"/>
      <c r="Q971" s="101"/>
      <c r="R971" s="101"/>
      <c r="S971" s="101"/>
      <c r="T971" s="101"/>
      <c r="U971" s="101"/>
      <c r="V971" s="101"/>
      <c r="W971" s="101"/>
      <c r="X971" s="101"/>
      <c r="Y971" s="101"/>
      <c r="Z971" s="101"/>
      <c r="AA971" s="101"/>
      <c r="AB971" s="101"/>
      <c r="AC971" s="101"/>
      <c r="AD971" s="101"/>
      <c r="AE971" s="101"/>
      <c r="AF971" s="101"/>
    </row>
    <row r="972" spans="1:32">
      <c r="A972" s="101"/>
      <c r="B972" s="101"/>
      <c r="C972" s="101"/>
      <c r="D972" s="101"/>
      <c r="E972" s="101"/>
      <c r="F972" s="101"/>
      <c r="G972" s="101"/>
      <c r="H972" s="101"/>
      <c r="I972" s="101"/>
      <c r="J972" s="101"/>
      <c r="K972" s="101"/>
      <c r="L972" s="101"/>
      <c r="M972" s="101"/>
      <c r="N972" s="101"/>
      <c r="O972" s="101"/>
      <c r="P972" s="101"/>
      <c r="Q972" s="101"/>
      <c r="R972" s="101"/>
      <c r="S972" s="101"/>
      <c r="T972" s="101"/>
      <c r="U972" s="101"/>
      <c r="V972" s="101"/>
      <c r="W972" s="101"/>
      <c r="X972" s="101"/>
      <c r="Y972" s="101"/>
      <c r="Z972" s="101"/>
      <c r="AA972" s="101"/>
      <c r="AB972" s="101"/>
      <c r="AC972" s="101"/>
      <c r="AD972" s="101"/>
      <c r="AE972" s="101"/>
      <c r="AF972" s="101"/>
    </row>
    <row r="973" spans="1:32">
      <c r="A973" s="101"/>
      <c r="B973" s="101"/>
      <c r="C973" s="101"/>
      <c r="D973" s="101"/>
      <c r="E973" s="101"/>
      <c r="F973" s="101"/>
      <c r="G973" s="101"/>
      <c r="H973" s="101"/>
      <c r="I973" s="101"/>
      <c r="J973" s="101"/>
      <c r="K973" s="101"/>
      <c r="L973" s="101"/>
      <c r="M973" s="101"/>
      <c r="N973" s="101"/>
      <c r="O973" s="101"/>
      <c r="P973" s="101"/>
      <c r="Q973" s="101"/>
      <c r="R973" s="101"/>
      <c r="S973" s="101"/>
      <c r="T973" s="101"/>
      <c r="U973" s="101"/>
      <c r="V973" s="101"/>
      <c r="W973" s="101"/>
      <c r="X973" s="101"/>
      <c r="Y973" s="101"/>
      <c r="Z973" s="101"/>
      <c r="AA973" s="101"/>
      <c r="AB973" s="101"/>
      <c r="AC973" s="101"/>
      <c r="AD973" s="101"/>
      <c r="AE973" s="101"/>
      <c r="AF973" s="101"/>
    </row>
    <row r="974" spans="1:32">
      <c r="A974" s="101"/>
      <c r="B974" s="101"/>
      <c r="C974" s="101"/>
      <c r="D974" s="101"/>
      <c r="E974" s="101"/>
      <c r="F974" s="101"/>
      <c r="G974" s="101"/>
      <c r="H974" s="101"/>
      <c r="I974" s="101"/>
      <c r="J974" s="101"/>
      <c r="K974" s="101"/>
      <c r="L974" s="101"/>
      <c r="M974" s="101"/>
      <c r="N974" s="101"/>
      <c r="O974" s="101"/>
      <c r="P974" s="101"/>
      <c r="Q974" s="101"/>
      <c r="R974" s="101"/>
      <c r="S974" s="101"/>
      <c r="T974" s="101"/>
      <c r="U974" s="101"/>
      <c r="V974" s="101"/>
      <c r="W974" s="101"/>
      <c r="X974" s="101"/>
      <c r="Y974" s="101"/>
      <c r="Z974" s="101"/>
      <c r="AA974" s="101"/>
      <c r="AB974" s="101"/>
      <c r="AC974" s="101"/>
      <c r="AD974" s="101"/>
      <c r="AE974" s="101"/>
      <c r="AF974" s="101"/>
    </row>
    <row r="975" spans="1:32">
      <c r="A975" s="101"/>
      <c r="B975" s="101"/>
      <c r="C975" s="101"/>
      <c r="D975" s="101"/>
      <c r="E975" s="101"/>
      <c r="F975" s="101"/>
      <c r="G975" s="101"/>
      <c r="H975" s="101"/>
      <c r="I975" s="101"/>
      <c r="J975" s="101"/>
      <c r="K975" s="101"/>
      <c r="L975" s="101"/>
      <c r="M975" s="101"/>
      <c r="N975" s="101"/>
      <c r="O975" s="101"/>
      <c r="P975" s="101"/>
      <c r="Q975" s="101"/>
      <c r="R975" s="101"/>
      <c r="S975" s="101"/>
      <c r="T975" s="101"/>
      <c r="U975" s="101"/>
      <c r="V975" s="101"/>
      <c r="W975" s="101"/>
      <c r="X975" s="101"/>
      <c r="Y975" s="101"/>
      <c r="Z975" s="101"/>
      <c r="AA975" s="101"/>
      <c r="AB975" s="101"/>
      <c r="AC975" s="101"/>
      <c r="AD975" s="101"/>
      <c r="AE975" s="101"/>
      <c r="AF975" s="101"/>
    </row>
    <row r="976" spans="1:32">
      <c r="A976" s="101"/>
      <c r="B976" s="101"/>
      <c r="C976" s="101"/>
      <c r="D976" s="101"/>
      <c r="E976" s="101"/>
      <c r="F976" s="101"/>
      <c r="G976" s="101"/>
      <c r="H976" s="101"/>
      <c r="I976" s="101"/>
      <c r="J976" s="101"/>
      <c r="K976" s="101"/>
      <c r="L976" s="101"/>
      <c r="M976" s="101"/>
      <c r="N976" s="101"/>
      <c r="O976" s="101"/>
      <c r="P976" s="101"/>
      <c r="Q976" s="101"/>
      <c r="R976" s="101"/>
      <c r="S976" s="101"/>
      <c r="T976" s="101"/>
      <c r="U976" s="101"/>
      <c r="V976" s="101"/>
      <c r="W976" s="101"/>
      <c r="X976" s="101"/>
      <c r="Y976" s="101"/>
      <c r="Z976" s="101"/>
      <c r="AA976" s="101"/>
      <c r="AB976" s="101"/>
      <c r="AC976" s="101"/>
      <c r="AD976" s="101"/>
      <c r="AE976" s="101"/>
      <c r="AF976" s="101"/>
    </row>
    <row r="977" spans="1:32">
      <c r="A977" s="101"/>
      <c r="B977" s="101"/>
      <c r="C977" s="101"/>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1"/>
      <c r="AA977" s="101"/>
      <c r="AB977" s="101"/>
      <c r="AC977" s="101"/>
      <c r="AD977" s="101"/>
      <c r="AE977" s="101"/>
      <c r="AF977" s="101"/>
    </row>
    <row r="978" spans="1:32">
      <c r="A978" s="101"/>
      <c r="B978" s="101"/>
      <c r="C978" s="101"/>
      <c r="D978" s="101"/>
      <c r="E978" s="101"/>
      <c r="F978" s="101"/>
      <c r="G978" s="101"/>
      <c r="H978" s="101"/>
      <c r="I978" s="101"/>
      <c r="J978" s="101"/>
      <c r="K978" s="101"/>
      <c r="L978" s="101"/>
      <c r="M978" s="101"/>
      <c r="N978" s="101"/>
      <c r="O978" s="101"/>
      <c r="P978" s="101"/>
      <c r="Q978" s="101"/>
      <c r="R978" s="101"/>
      <c r="S978" s="101"/>
      <c r="T978" s="101"/>
      <c r="U978" s="101"/>
      <c r="V978" s="101"/>
      <c r="W978" s="101"/>
      <c r="X978" s="101"/>
      <c r="Y978" s="101"/>
      <c r="Z978" s="101"/>
      <c r="AA978" s="101"/>
      <c r="AB978" s="101"/>
      <c r="AC978" s="101"/>
      <c r="AD978" s="101"/>
      <c r="AE978" s="101"/>
      <c r="AF978" s="101"/>
    </row>
    <row r="979" spans="1:32">
      <c r="A979" s="101"/>
      <c r="B979" s="101"/>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1"/>
      <c r="AA979" s="101"/>
      <c r="AB979" s="101"/>
      <c r="AC979" s="101"/>
      <c r="AD979" s="101"/>
      <c r="AE979" s="101"/>
      <c r="AF979" s="101"/>
    </row>
    <row r="980" spans="1:32">
      <c r="A980" s="101"/>
      <c r="B980" s="101"/>
      <c r="C980" s="101"/>
      <c r="D980" s="101"/>
      <c r="E980" s="101"/>
      <c r="F980" s="101"/>
      <c r="G980" s="101"/>
      <c r="H980" s="101"/>
      <c r="I980" s="101"/>
      <c r="J980" s="101"/>
      <c r="K980" s="101"/>
      <c r="L980" s="101"/>
      <c r="M980" s="101"/>
      <c r="N980" s="101"/>
      <c r="O980" s="101"/>
      <c r="P980" s="101"/>
      <c r="Q980" s="101"/>
      <c r="R980" s="101"/>
      <c r="S980" s="101"/>
      <c r="T980" s="101"/>
      <c r="U980" s="101"/>
      <c r="V980" s="101"/>
      <c r="W980" s="101"/>
      <c r="X980" s="101"/>
      <c r="Y980" s="101"/>
      <c r="Z980" s="101"/>
      <c r="AA980" s="101"/>
      <c r="AB980" s="101"/>
      <c r="AC980" s="101"/>
      <c r="AD980" s="101"/>
      <c r="AE980" s="101"/>
      <c r="AF980" s="101"/>
    </row>
    <row r="981" spans="1:32">
      <c r="A981" s="101"/>
      <c r="B981" s="101"/>
      <c r="C981" s="101"/>
      <c r="D981" s="101"/>
      <c r="E981" s="101"/>
      <c r="F981" s="101"/>
      <c r="G981" s="101"/>
      <c r="H981" s="101"/>
      <c r="I981" s="101"/>
      <c r="J981" s="101"/>
      <c r="K981" s="101"/>
      <c r="L981" s="101"/>
      <c r="M981" s="101"/>
      <c r="N981" s="101"/>
      <c r="O981" s="101"/>
      <c r="P981" s="101"/>
      <c r="Q981" s="101"/>
      <c r="R981" s="101"/>
      <c r="S981" s="101"/>
      <c r="T981" s="101"/>
      <c r="U981" s="101"/>
      <c r="V981" s="101"/>
      <c r="W981" s="101"/>
      <c r="X981" s="101"/>
      <c r="Y981" s="101"/>
      <c r="Z981" s="101"/>
      <c r="AA981" s="101"/>
      <c r="AB981" s="101"/>
      <c r="AC981" s="101"/>
      <c r="AD981" s="101"/>
      <c r="AE981" s="101"/>
      <c r="AF981" s="101"/>
    </row>
    <row r="982" spans="1:32">
      <c r="A982" s="101"/>
      <c r="B982" s="101"/>
      <c r="C982" s="101"/>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1"/>
      <c r="AA982" s="101"/>
      <c r="AB982" s="101"/>
      <c r="AC982" s="101"/>
      <c r="AD982" s="101"/>
      <c r="AE982" s="101"/>
      <c r="AF982" s="101"/>
    </row>
    <row r="983" spans="1:32">
      <c r="A983" s="101"/>
      <c r="B983" s="101"/>
      <c r="C983" s="101"/>
      <c r="D983" s="101"/>
      <c r="E983" s="101"/>
      <c r="F983" s="101"/>
      <c r="G983" s="101"/>
      <c r="H983" s="101"/>
      <c r="I983" s="101"/>
      <c r="J983" s="101"/>
      <c r="K983" s="101"/>
      <c r="L983" s="101"/>
      <c r="M983" s="101"/>
      <c r="N983" s="101"/>
      <c r="O983" s="101"/>
      <c r="P983" s="101"/>
      <c r="Q983" s="101"/>
      <c r="R983" s="101"/>
      <c r="S983" s="101"/>
      <c r="T983" s="101"/>
      <c r="U983" s="101"/>
      <c r="V983" s="101"/>
      <c r="W983" s="101"/>
      <c r="X983" s="101"/>
      <c r="Y983" s="101"/>
      <c r="Z983" s="101"/>
      <c r="AA983" s="101"/>
      <c r="AB983" s="101"/>
      <c r="AC983" s="101"/>
      <c r="AD983" s="101"/>
      <c r="AE983" s="101"/>
      <c r="AF983" s="101"/>
    </row>
    <row r="984" spans="1:32">
      <c r="A984" s="101"/>
      <c r="B984" s="101"/>
      <c r="C984" s="101"/>
      <c r="D984" s="101"/>
      <c r="E984" s="101"/>
      <c r="F984" s="101"/>
      <c r="G984" s="101"/>
      <c r="H984" s="101"/>
      <c r="I984" s="101"/>
      <c r="J984" s="101"/>
      <c r="K984" s="101"/>
      <c r="L984" s="101"/>
      <c r="M984" s="101"/>
      <c r="N984" s="101"/>
      <c r="O984" s="101"/>
      <c r="P984" s="101"/>
      <c r="Q984" s="101"/>
      <c r="R984" s="101"/>
      <c r="S984" s="101"/>
      <c r="T984" s="101"/>
      <c r="U984" s="101"/>
      <c r="V984" s="101"/>
      <c r="W984" s="101"/>
      <c r="X984" s="101"/>
      <c r="Y984" s="101"/>
      <c r="Z984" s="101"/>
      <c r="AA984" s="101"/>
      <c r="AB984" s="101"/>
      <c r="AC984" s="101"/>
      <c r="AD984" s="101"/>
      <c r="AE984" s="101"/>
      <c r="AF984" s="101"/>
    </row>
    <row r="985" spans="1:32">
      <c r="A985" s="101"/>
      <c r="B985" s="101"/>
      <c r="C985" s="101"/>
      <c r="D985" s="101"/>
      <c r="E985" s="101"/>
      <c r="F985" s="101"/>
      <c r="G985" s="101"/>
      <c r="H985" s="101"/>
      <c r="I985" s="101"/>
      <c r="J985" s="101"/>
      <c r="K985" s="101"/>
      <c r="L985" s="101"/>
      <c r="M985" s="101"/>
      <c r="N985" s="101"/>
      <c r="O985" s="101"/>
      <c r="P985" s="101"/>
      <c r="Q985" s="101"/>
      <c r="R985" s="101"/>
      <c r="S985" s="101"/>
      <c r="T985" s="101"/>
      <c r="U985" s="101"/>
      <c r="V985" s="101"/>
      <c r="W985" s="101"/>
      <c r="X985" s="101"/>
      <c r="Y985" s="101"/>
      <c r="Z985" s="101"/>
      <c r="AA985" s="101"/>
      <c r="AB985" s="101"/>
      <c r="AC985" s="101"/>
      <c r="AD985" s="101"/>
      <c r="AE985" s="101"/>
      <c r="AF985" s="101"/>
    </row>
    <row r="986" spans="1:32">
      <c r="A986" s="101"/>
      <c r="B986" s="101"/>
      <c r="C986" s="101"/>
      <c r="D986" s="101"/>
      <c r="E986" s="101"/>
      <c r="F986" s="101"/>
      <c r="G986" s="101"/>
      <c r="H986" s="101"/>
      <c r="I986" s="101"/>
      <c r="J986" s="101"/>
      <c r="K986" s="101"/>
      <c r="L986" s="101"/>
      <c r="M986" s="101"/>
      <c r="N986" s="101"/>
      <c r="O986" s="101"/>
      <c r="P986" s="101"/>
      <c r="Q986" s="101"/>
      <c r="R986" s="101"/>
      <c r="S986" s="101"/>
      <c r="T986" s="101"/>
      <c r="U986" s="101"/>
      <c r="V986" s="101"/>
      <c r="W986" s="101"/>
      <c r="X986" s="101"/>
      <c r="Y986" s="101"/>
      <c r="Z986" s="101"/>
      <c r="AA986" s="101"/>
      <c r="AB986" s="101"/>
      <c r="AC986" s="101"/>
      <c r="AD986" s="101"/>
      <c r="AE986" s="101"/>
      <c r="AF986" s="101"/>
    </row>
    <row r="987" spans="1:32">
      <c r="A987" s="101"/>
      <c r="B987" s="101"/>
      <c r="C987" s="101"/>
      <c r="D987" s="101"/>
      <c r="E987" s="101"/>
      <c r="F987" s="101"/>
      <c r="G987" s="101"/>
      <c r="H987" s="101"/>
      <c r="I987" s="101"/>
      <c r="J987" s="101"/>
      <c r="K987" s="101"/>
      <c r="L987" s="101"/>
      <c r="M987" s="101"/>
      <c r="N987" s="101"/>
      <c r="O987" s="101"/>
      <c r="P987" s="101"/>
      <c r="Q987" s="101"/>
      <c r="R987" s="101"/>
      <c r="S987" s="101"/>
      <c r="T987" s="101"/>
      <c r="U987" s="101"/>
      <c r="V987" s="101"/>
      <c r="W987" s="101"/>
      <c r="X987" s="101"/>
      <c r="Y987" s="101"/>
      <c r="Z987" s="101"/>
      <c r="AA987" s="101"/>
      <c r="AB987" s="101"/>
      <c r="AC987" s="101"/>
      <c r="AD987" s="101"/>
      <c r="AE987" s="101"/>
      <c r="AF987" s="101"/>
    </row>
    <row r="988" spans="1:32">
      <c r="A988" s="101"/>
      <c r="B988" s="101"/>
      <c r="C988" s="101"/>
      <c r="D988" s="101"/>
      <c r="E988" s="101"/>
      <c r="F988" s="101"/>
      <c r="G988" s="101"/>
      <c r="H988" s="101"/>
      <c r="I988" s="101"/>
      <c r="J988" s="101"/>
      <c r="K988" s="101"/>
      <c r="L988" s="101"/>
      <c r="M988" s="101"/>
      <c r="N988" s="101"/>
      <c r="O988" s="101"/>
      <c r="P988" s="101"/>
      <c r="Q988" s="101"/>
      <c r="R988" s="101"/>
      <c r="S988" s="101"/>
      <c r="T988" s="101"/>
      <c r="U988" s="101"/>
      <c r="V988" s="101"/>
      <c r="W988" s="101"/>
      <c r="X988" s="101"/>
      <c r="Y988" s="101"/>
      <c r="Z988" s="101"/>
      <c r="AA988" s="101"/>
      <c r="AB988" s="101"/>
      <c r="AC988" s="101"/>
      <c r="AD988" s="101"/>
      <c r="AE988" s="101"/>
      <c r="AF988" s="101"/>
    </row>
    <row r="989" spans="1:32">
      <c r="A989" s="101"/>
      <c r="B989" s="101"/>
      <c r="C989" s="101"/>
      <c r="D989" s="101"/>
      <c r="E989" s="101"/>
      <c r="F989" s="101"/>
      <c r="G989" s="101"/>
      <c r="H989" s="101"/>
      <c r="I989" s="101"/>
      <c r="J989" s="101"/>
      <c r="K989" s="101"/>
      <c r="L989" s="101"/>
      <c r="M989" s="101"/>
      <c r="N989" s="101"/>
      <c r="O989" s="101"/>
      <c r="P989" s="101"/>
      <c r="Q989" s="101"/>
      <c r="R989" s="101"/>
      <c r="S989" s="101"/>
      <c r="T989" s="101"/>
      <c r="U989" s="101"/>
      <c r="V989" s="101"/>
      <c r="W989" s="101"/>
      <c r="X989" s="101"/>
      <c r="Y989" s="101"/>
      <c r="Z989" s="101"/>
      <c r="AA989" s="101"/>
      <c r="AB989" s="101"/>
      <c r="AC989" s="101"/>
      <c r="AD989" s="101"/>
      <c r="AE989" s="101"/>
      <c r="AF989" s="101"/>
    </row>
    <row r="990" spans="1:32">
      <c r="A990" s="101"/>
      <c r="B990" s="101"/>
      <c r="C990" s="101"/>
      <c r="D990" s="101"/>
      <c r="E990" s="101"/>
      <c r="F990" s="101"/>
      <c r="G990" s="101"/>
      <c r="H990" s="101"/>
      <c r="I990" s="101"/>
      <c r="J990" s="101"/>
      <c r="K990" s="101"/>
      <c r="L990" s="101"/>
      <c r="M990" s="101"/>
      <c r="N990" s="101"/>
      <c r="O990" s="101"/>
      <c r="P990" s="101"/>
      <c r="Q990" s="101"/>
      <c r="R990" s="101"/>
      <c r="S990" s="101"/>
      <c r="T990" s="101"/>
      <c r="U990" s="101"/>
      <c r="V990" s="101"/>
      <c r="W990" s="101"/>
      <c r="X990" s="101"/>
      <c r="Y990" s="101"/>
      <c r="Z990" s="101"/>
      <c r="AA990" s="101"/>
      <c r="AB990" s="101"/>
      <c r="AC990" s="101"/>
      <c r="AD990" s="101"/>
      <c r="AE990" s="101"/>
      <c r="AF990" s="101"/>
    </row>
    <row r="991" spans="1:32">
      <c r="A991" s="101"/>
      <c r="B991" s="101"/>
      <c r="C991" s="101"/>
      <c r="D991" s="101"/>
      <c r="E991" s="101"/>
      <c r="F991" s="101"/>
      <c r="G991" s="101"/>
      <c r="H991" s="101"/>
      <c r="I991" s="101"/>
      <c r="J991" s="101"/>
      <c r="K991" s="101"/>
      <c r="L991" s="101"/>
      <c r="M991" s="101"/>
      <c r="N991" s="101"/>
      <c r="O991" s="101"/>
      <c r="P991" s="101"/>
      <c r="Q991" s="101"/>
      <c r="R991" s="101"/>
      <c r="S991" s="101"/>
      <c r="T991" s="101"/>
      <c r="U991" s="101"/>
      <c r="V991" s="101"/>
      <c r="W991" s="101"/>
      <c r="X991" s="101"/>
      <c r="Y991" s="101"/>
      <c r="Z991" s="101"/>
      <c r="AA991" s="101"/>
      <c r="AB991" s="101"/>
      <c r="AC991" s="101"/>
      <c r="AD991" s="101"/>
      <c r="AE991" s="101"/>
      <c r="AF991" s="101"/>
    </row>
    <row r="992" spans="1:32">
      <c r="A992" s="101"/>
      <c r="B992" s="101"/>
      <c r="C992" s="101"/>
      <c r="D992" s="101"/>
      <c r="E992" s="101"/>
      <c r="F992" s="101"/>
      <c r="G992" s="101"/>
      <c r="H992" s="101"/>
      <c r="I992" s="101"/>
      <c r="J992" s="101"/>
      <c r="K992" s="101"/>
      <c r="L992" s="101"/>
      <c r="M992" s="101"/>
      <c r="N992" s="101"/>
      <c r="O992" s="101"/>
      <c r="P992" s="101"/>
      <c r="Q992" s="101"/>
      <c r="R992" s="101"/>
      <c r="S992" s="101"/>
      <c r="T992" s="101"/>
      <c r="U992" s="101"/>
      <c r="V992" s="101"/>
      <c r="W992" s="101"/>
      <c r="X992" s="101"/>
      <c r="Y992" s="101"/>
      <c r="Z992" s="101"/>
      <c r="AA992" s="101"/>
      <c r="AB992" s="101"/>
      <c r="AC992" s="101"/>
      <c r="AD992" s="101"/>
      <c r="AE992" s="101"/>
      <c r="AF992" s="101"/>
    </row>
    <row r="993" spans="1:32">
      <c r="A993" s="101"/>
      <c r="B993" s="101"/>
      <c r="C993" s="101"/>
      <c r="D993" s="101"/>
      <c r="E993" s="101"/>
      <c r="F993" s="101"/>
      <c r="G993" s="101"/>
      <c r="H993" s="101"/>
      <c r="I993" s="101"/>
      <c r="J993" s="101"/>
      <c r="K993" s="101"/>
      <c r="L993" s="101"/>
      <c r="M993" s="101"/>
      <c r="N993" s="101"/>
      <c r="O993" s="101"/>
      <c r="P993" s="101"/>
      <c r="Q993" s="101"/>
      <c r="R993" s="101"/>
      <c r="S993" s="101"/>
      <c r="T993" s="101"/>
      <c r="U993" s="101"/>
      <c r="V993" s="101"/>
      <c r="W993" s="101"/>
      <c r="X993" s="101"/>
      <c r="Y993" s="101"/>
      <c r="Z993" s="101"/>
      <c r="AA993" s="101"/>
      <c r="AB993" s="101"/>
      <c r="AC993" s="101"/>
      <c r="AD993" s="101"/>
      <c r="AE993" s="101"/>
      <c r="AF993" s="101"/>
    </row>
    <row r="994" spans="1:32">
      <c r="A994" s="101"/>
      <c r="B994" s="101"/>
      <c r="C994" s="101"/>
      <c r="D994" s="101"/>
      <c r="E994" s="101"/>
      <c r="F994" s="101"/>
      <c r="G994" s="101"/>
      <c r="H994" s="101"/>
      <c r="I994" s="101"/>
      <c r="J994" s="101"/>
      <c r="K994" s="101"/>
      <c r="L994" s="101"/>
      <c r="M994" s="101"/>
      <c r="N994" s="101"/>
      <c r="O994" s="101"/>
      <c r="P994" s="101"/>
      <c r="Q994" s="101"/>
      <c r="R994" s="101"/>
      <c r="S994" s="101"/>
      <c r="T994" s="101"/>
      <c r="U994" s="101"/>
      <c r="V994" s="101"/>
      <c r="W994" s="101"/>
      <c r="X994" s="101"/>
      <c r="Y994" s="101"/>
      <c r="Z994" s="101"/>
      <c r="AA994" s="101"/>
      <c r="AB994" s="101"/>
      <c r="AC994" s="101"/>
      <c r="AD994" s="101"/>
      <c r="AE994" s="101"/>
      <c r="AF994" s="101"/>
    </row>
    <row r="995" spans="1:32">
      <c r="A995" s="101"/>
      <c r="B995" s="101"/>
      <c r="C995" s="101"/>
      <c r="D995" s="101"/>
      <c r="E995" s="101"/>
      <c r="F995" s="101"/>
      <c r="G995" s="101"/>
      <c r="H995" s="101"/>
      <c r="I995" s="101"/>
      <c r="J995" s="101"/>
      <c r="K995" s="101"/>
      <c r="L995" s="101"/>
      <c r="M995" s="101"/>
      <c r="N995" s="101"/>
      <c r="O995" s="101"/>
      <c r="P995" s="101"/>
      <c r="Q995" s="101"/>
      <c r="R995" s="101"/>
      <c r="S995" s="101"/>
      <c r="T995" s="101"/>
      <c r="U995" s="101"/>
      <c r="V995" s="101"/>
      <c r="W995" s="101"/>
      <c r="X995" s="101"/>
      <c r="Y995" s="101"/>
      <c r="Z995" s="101"/>
      <c r="AA995" s="101"/>
      <c r="AB995" s="101"/>
      <c r="AC995" s="101"/>
      <c r="AD995" s="101"/>
      <c r="AE995" s="101"/>
      <c r="AF995" s="101"/>
    </row>
    <row r="996" spans="1:32">
      <c r="A996" s="101"/>
      <c r="B996" s="101"/>
      <c r="C996" s="101"/>
      <c r="D996" s="101"/>
      <c r="E996" s="101"/>
      <c r="F996" s="101"/>
      <c r="G996" s="101"/>
      <c r="H996" s="101"/>
      <c r="I996" s="101"/>
      <c r="J996" s="101"/>
      <c r="K996" s="101"/>
      <c r="L996" s="101"/>
      <c r="M996" s="101"/>
      <c r="N996" s="101"/>
      <c r="O996" s="101"/>
      <c r="P996" s="101"/>
      <c r="Q996" s="101"/>
      <c r="R996" s="101"/>
      <c r="S996" s="101"/>
      <c r="T996" s="101"/>
      <c r="U996" s="101"/>
      <c r="V996" s="101"/>
      <c r="W996" s="101"/>
      <c r="X996" s="101"/>
      <c r="Y996" s="101"/>
      <c r="Z996" s="101"/>
      <c r="AA996" s="101"/>
      <c r="AB996" s="101"/>
      <c r="AC996" s="101"/>
      <c r="AD996" s="101"/>
      <c r="AE996" s="101"/>
      <c r="AF996" s="101"/>
    </row>
    <row r="997" spans="1:32">
      <c r="A997" s="101"/>
      <c r="B997" s="101"/>
      <c r="C997" s="101"/>
      <c r="D997" s="101"/>
      <c r="E997" s="101"/>
      <c r="F997" s="101"/>
      <c r="G997" s="101"/>
      <c r="H997" s="101"/>
      <c r="I997" s="101"/>
      <c r="J997" s="101"/>
      <c r="K997" s="101"/>
      <c r="L997" s="101"/>
      <c r="M997" s="101"/>
      <c r="N997" s="101"/>
      <c r="O997" s="101"/>
      <c r="P997" s="101"/>
      <c r="Q997" s="101"/>
      <c r="R997" s="101"/>
      <c r="S997" s="101"/>
      <c r="T997" s="101"/>
      <c r="U997" s="101"/>
      <c r="V997" s="101"/>
      <c r="W997" s="101"/>
      <c r="X997" s="101"/>
      <c r="Y997" s="101"/>
      <c r="Z997" s="101"/>
      <c r="AA997" s="101"/>
      <c r="AB997" s="101"/>
      <c r="AC997" s="101"/>
      <c r="AD997" s="101"/>
      <c r="AE997" s="101"/>
      <c r="AF997" s="101"/>
    </row>
    <row r="998" spans="1:32">
      <c r="A998" s="101"/>
      <c r="B998" s="101"/>
      <c r="C998" s="101"/>
      <c r="D998" s="101"/>
      <c r="E998" s="101"/>
      <c r="F998" s="101"/>
      <c r="G998" s="101"/>
      <c r="H998" s="101"/>
      <c r="I998" s="101"/>
      <c r="J998" s="101"/>
      <c r="K998" s="101"/>
      <c r="L998" s="101"/>
      <c r="M998" s="101"/>
      <c r="N998" s="101"/>
      <c r="O998" s="101"/>
      <c r="P998" s="101"/>
      <c r="Q998" s="101"/>
      <c r="R998" s="101"/>
      <c r="S998" s="101"/>
      <c r="T998" s="101"/>
      <c r="U998" s="101"/>
      <c r="V998" s="101"/>
      <c r="W998" s="101"/>
      <c r="X998" s="101"/>
      <c r="Y998" s="101"/>
      <c r="Z998" s="101"/>
      <c r="AA998" s="101"/>
      <c r="AB998" s="101"/>
      <c r="AC998" s="101"/>
      <c r="AD998" s="101"/>
      <c r="AE998" s="101"/>
      <c r="AF998" s="101"/>
    </row>
    <row r="999" spans="1:32">
      <c r="A999" s="101"/>
      <c r="B999" s="101"/>
      <c r="C999" s="101"/>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1"/>
      <c r="AA999" s="101"/>
      <c r="AB999" s="101"/>
      <c r="AC999" s="101"/>
      <c r="AD999" s="101"/>
      <c r="AE999" s="101"/>
      <c r="AF999" s="101"/>
    </row>
    <row r="1000" spans="1:32">
      <c r="A1000" s="101"/>
      <c r="B1000" s="101"/>
      <c r="C1000" s="101"/>
      <c r="D1000" s="101"/>
      <c r="E1000" s="101"/>
      <c r="F1000" s="101"/>
      <c r="G1000" s="101"/>
      <c r="H1000" s="101"/>
      <c r="I1000" s="101"/>
      <c r="J1000" s="101"/>
      <c r="K1000" s="101"/>
      <c r="L1000" s="101"/>
      <c r="M1000" s="101"/>
      <c r="N1000" s="101"/>
      <c r="O1000" s="101"/>
      <c r="P1000" s="101"/>
      <c r="Q1000" s="101"/>
      <c r="R1000" s="101"/>
      <c r="S1000" s="101"/>
      <c r="T1000" s="101"/>
      <c r="U1000" s="101"/>
      <c r="V1000" s="101"/>
      <c r="W1000" s="101"/>
      <c r="X1000" s="101"/>
      <c r="Y1000" s="101"/>
      <c r="Z1000" s="101"/>
      <c r="AA1000" s="101"/>
      <c r="AB1000" s="101"/>
      <c r="AC1000" s="101"/>
      <c r="AD1000" s="101"/>
      <c r="AE1000" s="101"/>
      <c r="AF1000" s="101"/>
    </row>
    <row r="1001" spans="1:32">
      <c r="A1001" s="101"/>
      <c r="B1001" s="101"/>
      <c r="C1001" s="101"/>
      <c r="D1001" s="101"/>
      <c r="E1001" s="101"/>
      <c r="F1001" s="101"/>
      <c r="G1001" s="101"/>
      <c r="H1001" s="101"/>
      <c r="I1001" s="101"/>
      <c r="J1001" s="101"/>
      <c r="K1001" s="101"/>
      <c r="L1001" s="101"/>
      <c r="M1001" s="101"/>
      <c r="N1001" s="101"/>
      <c r="O1001" s="101"/>
      <c r="P1001" s="101"/>
      <c r="Q1001" s="101"/>
      <c r="R1001" s="101"/>
      <c r="S1001" s="101"/>
      <c r="T1001" s="101"/>
      <c r="U1001" s="101"/>
      <c r="V1001" s="101"/>
      <c r="W1001" s="101"/>
      <c r="X1001" s="101"/>
      <c r="Y1001" s="101"/>
      <c r="Z1001" s="101"/>
      <c r="AA1001" s="101"/>
      <c r="AB1001" s="101"/>
      <c r="AC1001" s="101"/>
      <c r="AD1001" s="101"/>
      <c r="AE1001" s="101"/>
      <c r="AF1001" s="101"/>
    </row>
    <row r="1002" spans="1:32">
      <c r="A1002" s="101"/>
      <c r="B1002" s="101"/>
      <c r="C1002" s="101"/>
      <c r="D1002" s="101"/>
      <c r="E1002" s="101"/>
      <c r="F1002" s="101"/>
      <c r="G1002" s="101"/>
      <c r="H1002" s="101"/>
      <c r="I1002" s="101"/>
      <c r="J1002" s="101"/>
      <c r="K1002" s="101"/>
      <c r="L1002" s="101"/>
      <c r="M1002" s="101"/>
      <c r="N1002" s="101"/>
      <c r="O1002" s="101"/>
      <c r="P1002" s="101"/>
      <c r="Q1002" s="101"/>
      <c r="R1002" s="101"/>
      <c r="S1002" s="101"/>
      <c r="T1002" s="101"/>
      <c r="U1002" s="101"/>
      <c r="V1002" s="101"/>
      <c r="W1002" s="101"/>
      <c r="X1002" s="101"/>
      <c r="Y1002" s="101"/>
      <c r="Z1002" s="101"/>
      <c r="AA1002" s="101"/>
      <c r="AB1002" s="101"/>
      <c r="AC1002" s="101"/>
      <c r="AD1002" s="101"/>
      <c r="AE1002" s="101"/>
      <c r="AF1002" s="101"/>
    </row>
    <row r="1003" spans="1:32">
      <c r="A1003" s="101"/>
      <c r="B1003" s="101"/>
      <c r="C1003" s="101"/>
      <c r="D1003" s="101"/>
      <c r="E1003" s="101"/>
      <c r="F1003" s="101"/>
      <c r="G1003" s="101"/>
      <c r="H1003" s="101"/>
      <c r="I1003" s="101"/>
      <c r="J1003" s="101"/>
      <c r="K1003" s="101"/>
      <c r="L1003" s="101"/>
      <c r="M1003" s="101"/>
      <c r="N1003" s="101"/>
      <c r="O1003" s="101"/>
      <c r="P1003" s="101"/>
      <c r="Q1003" s="101"/>
      <c r="R1003" s="101"/>
      <c r="S1003" s="101"/>
      <c r="T1003" s="101"/>
      <c r="U1003" s="101"/>
      <c r="V1003" s="101"/>
      <c r="W1003" s="101"/>
      <c r="X1003" s="101"/>
      <c r="Y1003" s="101"/>
      <c r="Z1003" s="101"/>
      <c r="AA1003" s="101"/>
      <c r="AB1003" s="101"/>
      <c r="AC1003" s="101"/>
      <c r="AD1003" s="101"/>
      <c r="AE1003" s="101"/>
      <c r="AF1003" s="101"/>
    </row>
    <row r="1004" spans="1:32">
      <c r="A1004" s="101"/>
      <c r="B1004" s="101"/>
      <c r="C1004" s="101"/>
      <c r="D1004" s="101"/>
      <c r="E1004" s="101"/>
      <c r="F1004" s="101"/>
      <c r="G1004" s="101"/>
      <c r="H1004" s="101"/>
      <c r="I1004" s="101"/>
      <c r="J1004" s="101"/>
      <c r="K1004" s="101"/>
      <c r="L1004" s="101"/>
      <c r="M1004" s="101"/>
      <c r="N1004" s="101"/>
      <c r="O1004" s="101"/>
      <c r="P1004" s="101"/>
      <c r="Q1004" s="101"/>
      <c r="R1004" s="101"/>
      <c r="S1004" s="101"/>
      <c r="T1004" s="101"/>
      <c r="U1004" s="101"/>
      <c r="V1004" s="101"/>
      <c r="W1004" s="101"/>
      <c r="X1004" s="101"/>
      <c r="Y1004" s="101"/>
      <c r="Z1004" s="101"/>
      <c r="AA1004" s="101"/>
      <c r="AB1004" s="101"/>
      <c r="AC1004" s="101"/>
      <c r="AD1004" s="101"/>
      <c r="AE1004" s="101"/>
      <c r="AF1004" s="101"/>
    </row>
    <row r="1005" spans="1:32">
      <c r="A1005" s="101"/>
      <c r="B1005" s="101"/>
      <c r="C1005" s="101"/>
      <c r="D1005" s="101"/>
      <c r="E1005" s="101"/>
      <c r="F1005" s="101"/>
      <c r="G1005" s="101"/>
      <c r="H1005" s="101"/>
      <c r="I1005" s="101"/>
      <c r="J1005" s="101"/>
      <c r="K1005" s="101"/>
      <c r="L1005" s="101"/>
      <c r="M1005" s="101"/>
      <c r="N1005" s="101"/>
      <c r="O1005" s="101"/>
      <c r="P1005" s="101"/>
      <c r="Q1005" s="101"/>
      <c r="R1005" s="101"/>
      <c r="S1005" s="101"/>
      <c r="T1005" s="101"/>
      <c r="U1005" s="101"/>
      <c r="V1005" s="101"/>
      <c r="W1005" s="101"/>
      <c r="X1005" s="101"/>
      <c r="Y1005" s="101"/>
      <c r="Z1005" s="101"/>
      <c r="AA1005" s="101"/>
      <c r="AB1005" s="101"/>
      <c r="AC1005" s="101"/>
      <c r="AD1005" s="101"/>
      <c r="AE1005" s="101"/>
      <c r="AF1005" s="101"/>
    </row>
    <row r="1006" spans="1:32">
      <c r="A1006" s="101"/>
      <c r="B1006" s="101"/>
      <c r="C1006" s="101"/>
      <c r="D1006" s="101"/>
      <c r="E1006" s="101"/>
      <c r="F1006" s="101"/>
      <c r="G1006" s="101"/>
      <c r="H1006" s="101"/>
      <c r="I1006" s="101"/>
      <c r="J1006" s="101"/>
      <c r="K1006" s="101"/>
      <c r="L1006" s="101"/>
      <c r="M1006" s="101"/>
      <c r="N1006" s="101"/>
      <c r="O1006" s="101"/>
      <c r="P1006" s="101"/>
      <c r="Q1006" s="101"/>
      <c r="R1006" s="101"/>
      <c r="S1006" s="101"/>
      <c r="T1006" s="101"/>
      <c r="U1006" s="101"/>
      <c r="V1006" s="101"/>
      <c r="W1006" s="101"/>
      <c r="X1006" s="101"/>
      <c r="Y1006" s="101"/>
      <c r="Z1006" s="101"/>
      <c r="AA1006" s="101"/>
      <c r="AB1006" s="101"/>
      <c r="AC1006" s="101"/>
      <c r="AD1006" s="101"/>
      <c r="AE1006" s="101"/>
      <c r="AF1006" s="101"/>
    </row>
    <row r="1007" spans="1:32">
      <c r="A1007" s="101"/>
      <c r="B1007" s="101"/>
      <c r="C1007" s="101"/>
      <c r="D1007" s="101"/>
      <c r="E1007" s="101"/>
      <c r="F1007" s="101"/>
      <c r="G1007" s="101"/>
      <c r="H1007" s="101"/>
      <c r="I1007" s="101"/>
      <c r="J1007" s="101"/>
      <c r="K1007" s="101"/>
      <c r="L1007" s="101"/>
      <c r="M1007" s="101"/>
      <c r="N1007" s="101"/>
      <c r="O1007" s="101"/>
      <c r="P1007" s="101"/>
      <c r="Q1007" s="101"/>
      <c r="R1007" s="101"/>
      <c r="S1007" s="101"/>
      <c r="T1007" s="101"/>
      <c r="U1007" s="101"/>
      <c r="V1007" s="101"/>
      <c r="W1007" s="101"/>
      <c r="X1007" s="101"/>
      <c r="Y1007" s="101"/>
      <c r="Z1007" s="101"/>
      <c r="AA1007" s="101"/>
      <c r="AB1007" s="101"/>
      <c r="AC1007" s="101"/>
      <c r="AD1007" s="101"/>
      <c r="AE1007" s="101"/>
      <c r="AF1007" s="101"/>
    </row>
    <row r="1008" spans="1:32">
      <c r="A1008" s="101"/>
      <c r="B1008" s="101"/>
      <c r="C1008" s="101"/>
      <c r="D1008" s="101"/>
      <c r="E1008" s="101"/>
      <c r="F1008" s="101"/>
      <c r="G1008" s="101"/>
      <c r="H1008" s="101"/>
      <c r="I1008" s="101"/>
      <c r="J1008" s="101"/>
      <c r="K1008" s="101"/>
      <c r="L1008" s="101"/>
      <c r="M1008" s="101"/>
      <c r="N1008" s="101"/>
      <c r="O1008" s="101"/>
      <c r="P1008" s="101"/>
      <c r="Q1008" s="101"/>
      <c r="R1008" s="101"/>
      <c r="S1008" s="101"/>
      <c r="T1008" s="101"/>
      <c r="U1008" s="101"/>
      <c r="V1008" s="101"/>
      <c r="W1008" s="101"/>
      <c r="X1008" s="101"/>
      <c r="Y1008" s="101"/>
      <c r="Z1008" s="101"/>
      <c r="AA1008" s="101"/>
      <c r="AB1008" s="101"/>
      <c r="AC1008" s="101"/>
      <c r="AD1008" s="101"/>
      <c r="AE1008" s="101"/>
      <c r="AF1008" s="101"/>
    </row>
    <row r="1009" spans="1:32">
      <c r="A1009" s="101"/>
      <c r="B1009" s="101"/>
      <c r="C1009" s="101"/>
      <c r="D1009" s="101"/>
      <c r="E1009" s="101"/>
      <c r="F1009" s="101"/>
      <c r="G1009" s="101"/>
      <c r="H1009" s="101"/>
      <c r="I1009" s="101"/>
      <c r="J1009" s="101"/>
      <c r="K1009" s="101"/>
      <c r="L1009" s="101"/>
      <c r="M1009" s="101"/>
      <c r="N1009" s="101"/>
      <c r="O1009" s="101"/>
      <c r="P1009" s="101"/>
      <c r="Q1009" s="101"/>
      <c r="R1009" s="101"/>
      <c r="S1009" s="101"/>
      <c r="T1009" s="101"/>
      <c r="U1009" s="101"/>
      <c r="V1009" s="101"/>
      <c r="W1009" s="101"/>
      <c r="X1009" s="101"/>
      <c r="Y1009" s="101"/>
      <c r="Z1009" s="101"/>
      <c r="AA1009" s="101"/>
      <c r="AB1009" s="101"/>
      <c r="AC1009" s="101"/>
      <c r="AD1009" s="101"/>
      <c r="AE1009" s="101"/>
      <c r="AF1009" s="101"/>
    </row>
    <row r="1010" spans="1:32">
      <c r="A1010" s="101"/>
      <c r="B1010" s="101"/>
      <c r="C1010" s="101"/>
      <c r="D1010" s="101"/>
      <c r="E1010" s="101"/>
      <c r="F1010" s="101"/>
      <c r="G1010" s="101"/>
      <c r="H1010" s="101"/>
      <c r="I1010" s="101"/>
      <c r="J1010" s="101"/>
      <c r="K1010" s="101"/>
      <c r="L1010" s="101"/>
      <c r="M1010" s="101"/>
      <c r="N1010" s="101"/>
      <c r="O1010" s="101"/>
      <c r="P1010" s="101"/>
      <c r="Q1010" s="101"/>
      <c r="R1010" s="101"/>
      <c r="S1010" s="101"/>
      <c r="T1010" s="101"/>
      <c r="U1010" s="101"/>
      <c r="V1010" s="101"/>
      <c r="W1010" s="101"/>
      <c r="X1010" s="101"/>
      <c r="Y1010" s="101"/>
      <c r="Z1010" s="101"/>
      <c r="AA1010" s="101"/>
      <c r="AB1010" s="101"/>
      <c r="AC1010" s="101"/>
      <c r="AD1010" s="101"/>
      <c r="AE1010" s="101"/>
      <c r="AF1010" s="101"/>
    </row>
    <row r="1011" spans="1:32">
      <c r="A1011" s="101"/>
      <c r="B1011" s="101"/>
      <c r="C1011" s="101"/>
      <c r="D1011" s="101"/>
      <c r="E1011" s="101"/>
      <c r="F1011" s="101"/>
      <c r="G1011" s="101"/>
      <c r="H1011" s="101"/>
      <c r="I1011" s="101"/>
      <c r="J1011" s="101"/>
      <c r="K1011" s="101"/>
      <c r="L1011" s="101"/>
      <c r="M1011" s="101"/>
      <c r="N1011" s="101"/>
      <c r="O1011" s="101"/>
      <c r="P1011" s="101"/>
      <c r="Q1011" s="101"/>
      <c r="R1011" s="101"/>
      <c r="S1011" s="101"/>
      <c r="T1011" s="101"/>
      <c r="U1011" s="101"/>
      <c r="V1011" s="101"/>
      <c r="W1011" s="101"/>
      <c r="X1011" s="101"/>
      <c r="Y1011" s="101"/>
      <c r="Z1011" s="101"/>
      <c r="AA1011" s="101"/>
      <c r="AB1011" s="101"/>
      <c r="AC1011" s="101"/>
      <c r="AD1011" s="101"/>
      <c r="AE1011" s="101"/>
      <c r="AF1011" s="101"/>
    </row>
    <row r="1012" spans="1:32">
      <c r="A1012" s="101"/>
      <c r="B1012" s="101"/>
      <c r="C1012" s="101"/>
      <c r="D1012" s="101"/>
      <c r="E1012" s="101"/>
      <c r="F1012" s="101"/>
      <c r="G1012" s="101"/>
      <c r="H1012" s="101"/>
      <c r="I1012" s="101"/>
      <c r="J1012" s="101"/>
      <c r="K1012" s="101"/>
      <c r="L1012" s="101"/>
      <c r="M1012" s="101"/>
      <c r="N1012" s="101"/>
      <c r="O1012" s="101"/>
      <c r="P1012" s="101"/>
      <c r="Q1012" s="101"/>
      <c r="R1012" s="101"/>
      <c r="S1012" s="101"/>
      <c r="T1012" s="101"/>
      <c r="U1012" s="101"/>
      <c r="V1012" s="101"/>
      <c r="W1012" s="101"/>
      <c r="X1012" s="101"/>
      <c r="Y1012" s="101"/>
      <c r="Z1012" s="101"/>
      <c r="AA1012" s="101"/>
      <c r="AB1012" s="101"/>
      <c r="AC1012" s="101"/>
      <c r="AD1012" s="101"/>
      <c r="AE1012" s="101"/>
      <c r="AF1012" s="101"/>
    </row>
    <row r="1013" spans="1:32">
      <c r="A1013" s="101"/>
      <c r="B1013" s="101"/>
      <c r="C1013" s="101"/>
      <c r="D1013" s="101"/>
      <c r="E1013" s="101"/>
      <c r="F1013" s="101"/>
      <c r="G1013" s="101"/>
      <c r="H1013" s="101"/>
      <c r="I1013" s="101"/>
      <c r="J1013" s="101"/>
      <c r="K1013" s="101"/>
      <c r="L1013" s="101"/>
      <c r="M1013" s="101"/>
      <c r="N1013" s="101"/>
      <c r="O1013" s="101"/>
      <c r="P1013" s="101"/>
      <c r="Q1013" s="101"/>
      <c r="R1013" s="101"/>
      <c r="S1013" s="101"/>
      <c r="T1013" s="101"/>
      <c r="U1013" s="101"/>
      <c r="V1013" s="101"/>
      <c r="W1013" s="101"/>
      <c r="X1013" s="101"/>
      <c r="Y1013" s="101"/>
      <c r="Z1013" s="101"/>
      <c r="AA1013" s="101"/>
      <c r="AB1013" s="101"/>
      <c r="AC1013" s="101"/>
      <c r="AD1013" s="101"/>
      <c r="AE1013" s="101"/>
      <c r="AF1013" s="101"/>
    </row>
    <row r="1014" spans="1:32">
      <c r="A1014" s="101"/>
      <c r="B1014" s="101"/>
      <c r="C1014" s="101"/>
      <c r="D1014" s="101"/>
      <c r="E1014" s="101"/>
      <c r="F1014" s="101"/>
      <c r="G1014" s="101"/>
      <c r="H1014" s="101"/>
      <c r="I1014" s="101"/>
      <c r="J1014" s="101"/>
      <c r="K1014" s="101"/>
      <c r="L1014" s="101"/>
      <c r="M1014" s="101"/>
      <c r="N1014" s="101"/>
      <c r="O1014" s="101"/>
      <c r="P1014" s="101"/>
      <c r="Q1014" s="101"/>
      <c r="R1014" s="101"/>
      <c r="S1014" s="101"/>
      <c r="T1014" s="101"/>
      <c r="U1014" s="101"/>
      <c r="V1014" s="101"/>
      <c r="W1014" s="101"/>
      <c r="X1014" s="101"/>
      <c r="Y1014" s="101"/>
      <c r="Z1014" s="101"/>
      <c r="AA1014" s="101"/>
      <c r="AB1014" s="101"/>
      <c r="AC1014" s="101"/>
      <c r="AD1014" s="101"/>
      <c r="AE1014" s="101"/>
      <c r="AF1014" s="101"/>
    </row>
    <row r="1015" spans="1:32">
      <c r="A1015" s="101"/>
      <c r="B1015" s="101"/>
      <c r="C1015" s="101"/>
      <c r="D1015" s="101"/>
      <c r="E1015" s="101"/>
      <c r="F1015" s="101"/>
      <c r="G1015" s="101"/>
      <c r="H1015" s="101"/>
      <c r="I1015" s="101"/>
      <c r="J1015" s="101"/>
      <c r="K1015" s="101"/>
      <c r="L1015" s="101"/>
      <c r="M1015" s="101"/>
      <c r="N1015" s="101"/>
      <c r="O1015" s="101"/>
      <c r="P1015" s="101"/>
      <c r="Q1015" s="101"/>
      <c r="R1015" s="101"/>
      <c r="S1015" s="101"/>
      <c r="T1015" s="101"/>
      <c r="U1015" s="101"/>
      <c r="V1015" s="101"/>
      <c r="W1015" s="101"/>
      <c r="X1015" s="101"/>
      <c r="Y1015" s="101"/>
      <c r="Z1015" s="101"/>
      <c r="AA1015" s="101"/>
      <c r="AB1015" s="101"/>
      <c r="AC1015" s="101"/>
      <c r="AD1015" s="101"/>
      <c r="AE1015" s="101"/>
      <c r="AF1015" s="101"/>
    </row>
    <row r="1016" spans="1:32">
      <c r="A1016" s="101"/>
      <c r="B1016" s="101"/>
      <c r="C1016" s="101"/>
      <c r="D1016" s="101"/>
      <c r="E1016" s="101"/>
      <c r="F1016" s="101"/>
      <c r="G1016" s="101"/>
      <c r="H1016" s="101"/>
      <c r="I1016" s="101"/>
      <c r="J1016" s="101"/>
      <c r="K1016" s="101"/>
      <c r="L1016" s="101"/>
      <c r="M1016" s="101"/>
      <c r="N1016" s="101"/>
      <c r="O1016" s="101"/>
      <c r="P1016" s="101"/>
      <c r="Q1016" s="101"/>
      <c r="R1016" s="101"/>
      <c r="S1016" s="101"/>
      <c r="T1016" s="101"/>
      <c r="U1016" s="101"/>
      <c r="V1016" s="101"/>
      <c r="W1016" s="101"/>
      <c r="X1016" s="101"/>
      <c r="Y1016" s="101"/>
      <c r="Z1016" s="101"/>
      <c r="AA1016" s="101"/>
      <c r="AB1016" s="101"/>
      <c r="AC1016" s="101"/>
      <c r="AD1016" s="101"/>
      <c r="AE1016" s="101"/>
      <c r="AF1016" s="101"/>
    </row>
    <row r="1017" spans="1:32">
      <c r="A1017" s="101"/>
      <c r="B1017" s="101"/>
      <c r="C1017" s="101"/>
      <c r="D1017" s="101"/>
      <c r="E1017" s="101"/>
      <c r="F1017" s="101"/>
      <c r="G1017" s="101"/>
      <c r="H1017" s="101"/>
      <c r="I1017" s="101"/>
      <c r="J1017" s="101"/>
      <c r="K1017" s="101"/>
      <c r="L1017" s="101"/>
      <c r="M1017" s="101"/>
      <c r="N1017" s="101"/>
      <c r="O1017" s="101"/>
      <c r="P1017" s="101"/>
      <c r="Q1017" s="101"/>
      <c r="R1017" s="101"/>
      <c r="S1017" s="101"/>
      <c r="T1017" s="101"/>
      <c r="U1017" s="101"/>
      <c r="V1017" s="101"/>
      <c r="W1017" s="101"/>
      <c r="X1017" s="101"/>
      <c r="Y1017" s="101"/>
      <c r="Z1017" s="101"/>
      <c r="AA1017" s="101"/>
      <c r="AB1017" s="101"/>
      <c r="AC1017" s="101"/>
      <c r="AD1017" s="101"/>
      <c r="AE1017" s="101"/>
      <c r="AF1017" s="101"/>
    </row>
    <row r="1018" spans="1:32">
      <c r="A1018" s="101"/>
      <c r="B1018" s="101"/>
      <c r="C1018" s="101"/>
      <c r="D1018" s="101"/>
      <c r="E1018" s="101"/>
      <c r="F1018" s="101"/>
      <c r="G1018" s="101"/>
      <c r="H1018" s="101"/>
      <c r="I1018" s="101"/>
      <c r="J1018" s="101"/>
      <c r="K1018" s="101"/>
      <c r="L1018" s="101"/>
      <c r="M1018" s="101"/>
      <c r="N1018" s="101"/>
      <c r="O1018" s="101"/>
      <c r="P1018" s="101"/>
      <c r="Q1018" s="101"/>
      <c r="R1018" s="101"/>
      <c r="S1018" s="101"/>
      <c r="T1018" s="101"/>
      <c r="U1018" s="101"/>
      <c r="V1018" s="101"/>
      <c r="W1018" s="101"/>
      <c r="X1018" s="101"/>
      <c r="Y1018" s="101"/>
      <c r="Z1018" s="101"/>
      <c r="AA1018" s="101"/>
      <c r="AB1018" s="101"/>
      <c r="AC1018" s="101"/>
      <c r="AD1018" s="101"/>
      <c r="AE1018" s="101"/>
      <c r="AF1018" s="101"/>
    </row>
    <row r="1019" spans="1:32">
      <c r="A1019" s="101"/>
      <c r="B1019" s="101"/>
      <c r="C1019" s="101"/>
      <c r="D1019" s="101"/>
      <c r="E1019" s="101"/>
      <c r="F1019" s="101"/>
      <c r="G1019" s="101"/>
      <c r="H1019" s="101"/>
      <c r="I1019" s="101"/>
      <c r="J1019" s="101"/>
      <c r="K1019" s="101"/>
      <c r="L1019" s="101"/>
      <c r="M1019" s="101"/>
      <c r="N1019" s="101"/>
      <c r="O1019" s="101"/>
      <c r="P1019" s="101"/>
      <c r="Q1019" s="101"/>
      <c r="R1019" s="101"/>
      <c r="S1019" s="101"/>
      <c r="T1019" s="101"/>
      <c r="U1019" s="101"/>
      <c r="V1019" s="101"/>
      <c r="W1019" s="101"/>
      <c r="X1019" s="101"/>
      <c r="Y1019" s="101"/>
      <c r="Z1019" s="101"/>
      <c r="AA1019" s="101"/>
      <c r="AB1019" s="101"/>
      <c r="AC1019" s="101"/>
      <c r="AD1019" s="101"/>
      <c r="AE1019" s="101"/>
      <c r="AF1019" s="101"/>
    </row>
    <row r="1020" spans="1:32">
      <c r="A1020" s="101"/>
      <c r="B1020" s="101"/>
      <c r="C1020" s="101"/>
      <c r="D1020" s="101"/>
      <c r="E1020" s="101"/>
      <c r="F1020" s="101"/>
      <c r="G1020" s="101"/>
      <c r="H1020" s="101"/>
      <c r="I1020" s="101"/>
      <c r="J1020" s="101"/>
      <c r="K1020" s="101"/>
      <c r="L1020" s="101"/>
      <c r="M1020" s="101"/>
      <c r="N1020" s="101"/>
      <c r="O1020" s="101"/>
      <c r="P1020" s="101"/>
      <c r="Q1020" s="101"/>
      <c r="R1020" s="101"/>
      <c r="S1020" s="101"/>
      <c r="T1020" s="101"/>
      <c r="U1020" s="101"/>
      <c r="V1020" s="101"/>
      <c r="W1020" s="101"/>
      <c r="X1020" s="101"/>
      <c r="Y1020" s="101"/>
      <c r="Z1020" s="101"/>
      <c r="AA1020" s="101"/>
      <c r="AB1020" s="101"/>
      <c r="AC1020" s="101"/>
      <c r="AD1020" s="101"/>
      <c r="AE1020" s="101"/>
      <c r="AF1020" s="101"/>
    </row>
    <row r="1021" spans="1:32">
      <c r="A1021" s="101"/>
      <c r="B1021" s="101"/>
      <c r="C1021" s="101"/>
      <c r="D1021" s="101"/>
      <c r="E1021" s="101"/>
      <c r="F1021" s="101"/>
      <c r="G1021" s="101"/>
      <c r="H1021" s="101"/>
      <c r="I1021" s="101"/>
      <c r="J1021" s="101"/>
      <c r="K1021" s="101"/>
      <c r="L1021" s="101"/>
      <c r="M1021" s="101"/>
      <c r="N1021" s="101"/>
      <c r="O1021" s="101"/>
      <c r="P1021" s="101"/>
      <c r="Q1021" s="101"/>
      <c r="R1021" s="101"/>
      <c r="S1021" s="101"/>
      <c r="T1021" s="101"/>
      <c r="U1021" s="101"/>
      <c r="V1021" s="101"/>
      <c r="W1021" s="101"/>
      <c r="X1021" s="101"/>
      <c r="Y1021" s="101"/>
      <c r="Z1021" s="101"/>
      <c r="AA1021" s="101"/>
      <c r="AB1021" s="101"/>
      <c r="AC1021" s="101"/>
      <c r="AD1021" s="101"/>
      <c r="AE1021" s="101"/>
      <c r="AF1021" s="101"/>
    </row>
    <row r="1022" spans="1:32">
      <c r="A1022" s="101"/>
      <c r="B1022" s="101"/>
      <c r="C1022" s="101"/>
      <c r="D1022" s="101"/>
      <c r="E1022" s="101"/>
      <c r="F1022" s="101"/>
      <c r="G1022" s="101"/>
      <c r="H1022" s="101"/>
      <c r="I1022" s="101"/>
      <c r="J1022" s="101"/>
      <c r="K1022" s="101"/>
      <c r="L1022" s="101"/>
      <c r="M1022" s="101"/>
      <c r="N1022" s="101"/>
      <c r="O1022" s="101"/>
      <c r="P1022" s="101"/>
      <c r="Q1022" s="101"/>
      <c r="R1022" s="101"/>
      <c r="S1022" s="101"/>
      <c r="T1022" s="101"/>
      <c r="U1022" s="101"/>
      <c r="V1022" s="101"/>
      <c r="W1022" s="101"/>
      <c r="X1022" s="101"/>
      <c r="Y1022" s="101"/>
      <c r="Z1022" s="101"/>
      <c r="AA1022" s="101"/>
      <c r="AB1022" s="101"/>
      <c r="AC1022" s="101"/>
      <c r="AD1022" s="101"/>
      <c r="AE1022" s="101"/>
      <c r="AF1022" s="101"/>
    </row>
    <row r="1023" spans="1:32">
      <c r="A1023" s="101"/>
      <c r="B1023" s="101"/>
      <c r="C1023" s="101"/>
      <c r="D1023" s="101"/>
      <c r="E1023" s="101"/>
      <c r="F1023" s="101"/>
      <c r="G1023" s="101"/>
      <c r="H1023" s="101"/>
      <c r="I1023" s="101"/>
      <c r="J1023" s="101"/>
      <c r="K1023" s="101"/>
      <c r="L1023" s="101"/>
      <c r="M1023" s="101"/>
      <c r="N1023" s="101"/>
      <c r="O1023" s="101"/>
      <c r="P1023" s="101"/>
      <c r="Q1023" s="101"/>
      <c r="R1023" s="101"/>
      <c r="S1023" s="101"/>
      <c r="T1023" s="101"/>
      <c r="U1023" s="101"/>
      <c r="V1023" s="101"/>
      <c r="W1023" s="101"/>
      <c r="X1023" s="101"/>
      <c r="Y1023" s="101"/>
      <c r="Z1023" s="101"/>
      <c r="AA1023" s="101"/>
      <c r="AB1023" s="101"/>
      <c r="AC1023" s="101"/>
      <c r="AD1023" s="101"/>
      <c r="AE1023" s="101"/>
      <c r="AF1023" s="101"/>
    </row>
    <row r="1024" spans="1:32">
      <c r="A1024" s="101"/>
      <c r="B1024" s="101"/>
      <c r="C1024" s="101"/>
      <c r="D1024" s="101"/>
      <c r="E1024" s="101"/>
      <c r="F1024" s="101"/>
      <c r="G1024" s="101"/>
      <c r="H1024" s="101"/>
      <c r="I1024" s="101"/>
      <c r="J1024" s="101"/>
      <c r="K1024" s="101"/>
      <c r="L1024" s="101"/>
      <c r="M1024" s="101"/>
      <c r="N1024" s="101"/>
      <c r="O1024" s="101"/>
      <c r="P1024" s="101"/>
      <c r="Q1024" s="101"/>
      <c r="R1024" s="101"/>
      <c r="S1024" s="101"/>
      <c r="T1024" s="101"/>
      <c r="U1024" s="101"/>
      <c r="V1024" s="101"/>
      <c r="W1024" s="101"/>
      <c r="X1024" s="101"/>
      <c r="Y1024" s="101"/>
      <c r="Z1024" s="101"/>
      <c r="AA1024" s="101"/>
      <c r="AB1024" s="101"/>
      <c r="AC1024" s="101"/>
      <c r="AD1024" s="101"/>
      <c r="AE1024" s="101"/>
      <c r="AF1024" s="101"/>
    </row>
    <row r="1025" spans="1:32">
      <c r="A1025" s="101"/>
      <c r="B1025" s="101"/>
      <c r="C1025" s="101"/>
      <c r="D1025" s="101"/>
      <c r="E1025" s="101"/>
      <c r="F1025" s="101"/>
      <c r="G1025" s="101"/>
      <c r="H1025" s="101"/>
      <c r="I1025" s="101"/>
      <c r="J1025" s="101"/>
      <c r="K1025" s="101"/>
      <c r="L1025" s="101"/>
      <c r="M1025" s="101"/>
      <c r="N1025" s="101"/>
      <c r="O1025" s="101"/>
      <c r="P1025" s="101"/>
      <c r="Q1025" s="101"/>
      <c r="R1025" s="101"/>
      <c r="S1025" s="101"/>
      <c r="T1025" s="101"/>
      <c r="U1025" s="101"/>
      <c r="V1025" s="101"/>
      <c r="W1025" s="101"/>
      <c r="X1025" s="101"/>
      <c r="Y1025" s="101"/>
      <c r="Z1025" s="101"/>
      <c r="AA1025" s="101"/>
      <c r="AB1025" s="101"/>
      <c r="AC1025" s="101"/>
      <c r="AD1025" s="101"/>
      <c r="AE1025" s="101"/>
      <c r="AF1025" s="101"/>
    </row>
    <row r="1026" spans="1:32">
      <c r="A1026" s="101"/>
      <c r="B1026" s="101"/>
      <c r="C1026" s="101"/>
      <c r="D1026" s="101"/>
      <c r="E1026" s="101"/>
      <c r="F1026" s="101"/>
      <c r="G1026" s="101"/>
      <c r="H1026" s="101"/>
      <c r="I1026" s="101"/>
      <c r="J1026" s="101"/>
      <c r="K1026" s="101"/>
      <c r="L1026" s="101"/>
      <c r="M1026" s="101"/>
      <c r="N1026" s="101"/>
      <c r="O1026" s="101"/>
      <c r="P1026" s="101"/>
      <c r="Q1026" s="101"/>
      <c r="R1026" s="101"/>
      <c r="S1026" s="101"/>
      <c r="T1026" s="101"/>
      <c r="U1026" s="101"/>
      <c r="V1026" s="101"/>
      <c r="W1026" s="101"/>
      <c r="X1026" s="101"/>
      <c r="Y1026" s="101"/>
      <c r="Z1026" s="101"/>
      <c r="AA1026" s="101"/>
      <c r="AB1026" s="101"/>
      <c r="AC1026" s="101"/>
      <c r="AD1026" s="101"/>
      <c r="AE1026" s="101"/>
      <c r="AF1026" s="101"/>
    </row>
    <row r="1027" spans="1:32">
      <c r="A1027" s="101"/>
      <c r="B1027" s="101"/>
      <c r="C1027" s="101"/>
      <c r="D1027" s="101"/>
      <c r="E1027" s="101"/>
      <c r="F1027" s="101"/>
      <c r="G1027" s="101"/>
      <c r="H1027" s="101"/>
      <c r="I1027" s="101"/>
      <c r="J1027" s="101"/>
      <c r="K1027" s="101"/>
      <c r="L1027" s="101"/>
      <c r="M1027" s="101"/>
      <c r="N1027" s="101"/>
      <c r="O1027" s="101"/>
      <c r="P1027" s="101"/>
      <c r="Q1027" s="101"/>
      <c r="R1027" s="101"/>
      <c r="S1027" s="101"/>
      <c r="T1027" s="101"/>
      <c r="U1027" s="101"/>
      <c r="V1027" s="101"/>
      <c r="W1027" s="101"/>
      <c r="X1027" s="101"/>
      <c r="Y1027" s="101"/>
      <c r="Z1027" s="101"/>
      <c r="AA1027" s="101"/>
      <c r="AB1027" s="101"/>
      <c r="AC1027" s="101"/>
      <c r="AD1027" s="101"/>
      <c r="AE1027" s="101"/>
      <c r="AF1027" s="101"/>
    </row>
    <row r="1028" spans="1:32">
      <c r="A1028" s="101"/>
      <c r="B1028" s="101"/>
      <c r="C1028" s="101"/>
      <c r="D1028" s="101"/>
      <c r="E1028" s="101"/>
      <c r="F1028" s="101"/>
      <c r="G1028" s="101"/>
      <c r="H1028" s="101"/>
      <c r="I1028" s="101"/>
      <c r="J1028" s="101"/>
      <c r="K1028" s="101"/>
      <c r="L1028" s="101"/>
      <c r="M1028" s="101"/>
      <c r="N1028" s="101"/>
      <c r="O1028" s="101"/>
      <c r="P1028" s="101"/>
      <c r="Q1028" s="101"/>
      <c r="R1028" s="101"/>
      <c r="S1028" s="101"/>
      <c r="T1028" s="101"/>
      <c r="U1028" s="101"/>
      <c r="V1028" s="101"/>
      <c r="W1028" s="101"/>
      <c r="X1028" s="101"/>
      <c r="Y1028" s="101"/>
      <c r="Z1028" s="101"/>
      <c r="AA1028" s="101"/>
      <c r="AB1028" s="101"/>
      <c r="AC1028" s="101"/>
      <c r="AD1028" s="101"/>
      <c r="AE1028" s="101"/>
      <c r="AF1028" s="101"/>
    </row>
    <row r="1029" spans="1:32">
      <c r="A1029" s="101"/>
      <c r="B1029" s="101"/>
      <c r="C1029" s="101"/>
      <c r="D1029" s="101"/>
      <c r="E1029" s="101"/>
      <c r="F1029" s="101"/>
      <c r="G1029" s="101"/>
      <c r="H1029" s="101"/>
      <c r="I1029" s="101"/>
      <c r="J1029" s="101"/>
      <c r="K1029" s="101"/>
      <c r="L1029" s="101"/>
      <c r="M1029" s="101"/>
      <c r="N1029" s="101"/>
      <c r="O1029" s="101"/>
      <c r="P1029" s="101"/>
      <c r="Q1029" s="101"/>
      <c r="R1029" s="101"/>
      <c r="S1029" s="101"/>
      <c r="T1029" s="101"/>
      <c r="U1029" s="101"/>
      <c r="V1029" s="101"/>
      <c r="W1029" s="101"/>
      <c r="X1029" s="101"/>
      <c r="Y1029" s="101"/>
      <c r="Z1029" s="101"/>
      <c r="AA1029" s="101"/>
      <c r="AB1029" s="101"/>
      <c r="AC1029" s="101"/>
      <c r="AD1029" s="101"/>
      <c r="AE1029" s="101"/>
      <c r="AF1029" s="101"/>
    </row>
    <row r="1030" spans="1:32">
      <c r="A1030" s="101"/>
      <c r="B1030" s="101"/>
      <c r="C1030" s="101"/>
      <c r="D1030" s="101"/>
      <c r="E1030" s="101"/>
      <c r="F1030" s="101"/>
      <c r="G1030" s="101"/>
      <c r="H1030" s="101"/>
      <c r="I1030" s="101"/>
      <c r="J1030" s="101"/>
      <c r="K1030" s="101"/>
      <c r="L1030" s="101"/>
      <c r="M1030" s="101"/>
      <c r="N1030" s="101"/>
      <c r="O1030" s="101"/>
      <c r="P1030" s="101"/>
      <c r="Q1030" s="101"/>
      <c r="R1030" s="101"/>
      <c r="S1030" s="101"/>
      <c r="T1030" s="101"/>
      <c r="U1030" s="101"/>
      <c r="V1030" s="101"/>
      <c r="W1030" s="101"/>
      <c r="X1030" s="101"/>
      <c r="Y1030" s="101"/>
      <c r="Z1030" s="101"/>
      <c r="AA1030" s="101"/>
      <c r="AB1030" s="101"/>
      <c r="AC1030" s="101"/>
      <c r="AD1030" s="101"/>
      <c r="AE1030" s="101"/>
      <c r="AF1030" s="101"/>
    </row>
    <row r="1031" spans="1:32">
      <c r="A1031" s="101"/>
      <c r="B1031" s="101"/>
      <c r="C1031" s="101"/>
      <c r="D1031" s="101"/>
      <c r="E1031" s="101"/>
      <c r="F1031" s="101"/>
      <c r="G1031" s="101"/>
      <c r="H1031" s="101"/>
      <c r="I1031" s="101"/>
      <c r="J1031" s="101"/>
      <c r="K1031" s="101"/>
      <c r="L1031" s="101"/>
      <c r="M1031" s="101"/>
      <c r="N1031" s="101"/>
      <c r="O1031" s="101"/>
      <c r="P1031" s="101"/>
      <c r="Q1031" s="101"/>
      <c r="R1031" s="101"/>
      <c r="S1031" s="101"/>
      <c r="T1031" s="101"/>
      <c r="U1031" s="101"/>
      <c r="V1031" s="101"/>
      <c r="W1031" s="101"/>
      <c r="X1031" s="101"/>
      <c r="Y1031" s="101"/>
      <c r="Z1031" s="101"/>
      <c r="AA1031" s="101"/>
      <c r="AB1031" s="101"/>
      <c r="AC1031" s="101"/>
      <c r="AD1031" s="101"/>
      <c r="AE1031" s="101"/>
      <c r="AF1031" s="101"/>
    </row>
    <row r="1032" spans="1:32">
      <c r="A1032" s="101"/>
      <c r="B1032" s="101"/>
      <c r="C1032" s="101"/>
      <c r="D1032" s="101"/>
      <c r="E1032" s="101"/>
      <c r="F1032" s="101"/>
      <c r="G1032" s="101"/>
      <c r="H1032" s="101"/>
      <c r="I1032" s="101"/>
      <c r="J1032" s="101"/>
      <c r="K1032" s="101"/>
      <c r="L1032" s="101"/>
      <c r="M1032" s="101"/>
      <c r="N1032" s="101"/>
      <c r="O1032" s="101"/>
      <c r="P1032" s="101"/>
      <c r="Q1032" s="101"/>
      <c r="R1032" s="101"/>
      <c r="S1032" s="101"/>
      <c r="T1032" s="101"/>
      <c r="U1032" s="101"/>
      <c r="V1032" s="101"/>
      <c r="W1032" s="101"/>
      <c r="X1032" s="101"/>
      <c r="Y1032" s="101"/>
      <c r="Z1032" s="101"/>
      <c r="AA1032" s="101"/>
      <c r="AB1032" s="101"/>
      <c r="AC1032" s="101"/>
      <c r="AD1032" s="101"/>
      <c r="AE1032" s="101"/>
      <c r="AF1032" s="101"/>
    </row>
    <row r="1033" spans="1:32">
      <c r="A1033" s="101"/>
      <c r="B1033" s="101"/>
      <c r="C1033" s="101"/>
      <c r="D1033" s="101"/>
      <c r="E1033" s="101"/>
      <c r="F1033" s="101"/>
      <c r="G1033" s="101"/>
      <c r="H1033" s="101"/>
      <c r="I1033" s="101"/>
      <c r="J1033" s="101"/>
      <c r="K1033" s="101"/>
      <c r="L1033" s="101"/>
      <c r="M1033" s="101"/>
      <c r="N1033" s="101"/>
      <c r="O1033" s="101"/>
      <c r="P1033" s="101"/>
      <c r="Q1033" s="101"/>
      <c r="R1033" s="101"/>
      <c r="S1033" s="101"/>
      <c r="T1033" s="101"/>
      <c r="U1033" s="101"/>
      <c r="V1033" s="101"/>
      <c r="W1033" s="101"/>
      <c r="X1033" s="101"/>
      <c r="Y1033" s="101"/>
      <c r="Z1033" s="101"/>
      <c r="AA1033" s="101"/>
      <c r="AB1033" s="101"/>
      <c r="AC1033" s="101"/>
      <c r="AD1033" s="101"/>
      <c r="AE1033" s="101"/>
      <c r="AF1033" s="101"/>
    </row>
    <row r="1034" spans="1:32">
      <c r="A1034" s="101"/>
      <c r="B1034" s="101"/>
      <c r="C1034" s="101"/>
      <c r="D1034" s="101"/>
      <c r="E1034" s="101"/>
      <c r="F1034" s="101"/>
      <c r="G1034" s="101"/>
      <c r="H1034" s="101"/>
      <c r="I1034" s="101"/>
      <c r="J1034" s="101"/>
      <c r="K1034" s="101"/>
      <c r="L1034" s="101"/>
      <c r="M1034" s="101"/>
      <c r="N1034" s="101"/>
      <c r="O1034" s="101"/>
      <c r="P1034" s="101"/>
      <c r="Q1034" s="101"/>
      <c r="R1034" s="101"/>
      <c r="S1034" s="101"/>
      <c r="T1034" s="101"/>
      <c r="U1034" s="101"/>
      <c r="V1034" s="101"/>
      <c r="W1034" s="101"/>
      <c r="X1034" s="101"/>
      <c r="Y1034" s="101"/>
      <c r="Z1034" s="101"/>
      <c r="AA1034" s="101"/>
      <c r="AB1034" s="101"/>
      <c r="AC1034" s="101"/>
      <c r="AD1034" s="101"/>
      <c r="AE1034" s="101"/>
      <c r="AF1034" s="101"/>
    </row>
    <row r="1035" spans="1:32">
      <c r="A1035" s="101"/>
      <c r="B1035" s="101"/>
      <c r="C1035" s="101"/>
      <c r="D1035" s="101"/>
      <c r="E1035" s="101"/>
      <c r="F1035" s="101"/>
      <c r="G1035" s="101"/>
      <c r="H1035" s="101"/>
      <c r="I1035" s="101"/>
      <c r="J1035" s="101"/>
      <c r="K1035" s="101"/>
      <c r="L1035" s="101"/>
      <c r="M1035" s="101"/>
      <c r="N1035" s="101"/>
      <c r="O1035" s="101"/>
      <c r="P1035" s="101"/>
      <c r="Q1035" s="101"/>
      <c r="R1035" s="101"/>
      <c r="S1035" s="101"/>
      <c r="T1035" s="101"/>
      <c r="U1035" s="101"/>
      <c r="V1035" s="101"/>
      <c r="W1035" s="101"/>
      <c r="X1035" s="101"/>
      <c r="Y1035" s="101"/>
      <c r="Z1035" s="101"/>
      <c r="AA1035" s="101"/>
      <c r="AB1035" s="101"/>
      <c r="AC1035" s="101"/>
      <c r="AD1035" s="101"/>
      <c r="AE1035" s="101"/>
      <c r="AF1035" s="101"/>
    </row>
    <row r="1036" spans="1:32">
      <c r="A1036" s="101"/>
      <c r="B1036" s="101"/>
      <c r="C1036" s="101"/>
      <c r="D1036" s="101"/>
      <c r="E1036" s="101"/>
      <c r="F1036" s="101"/>
      <c r="G1036" s="101"/>
      <c r="H1036" s="101"/>
      <c r="I1036" s="101"/>
      <c r="J1036" s="101"/>
      <c r="K1036" s="101"/>
      <c r="L1036" s="101"/>
      <c r="M1036" s="101"/>
      <c r="N1036" s="101"/>
      <c r="O1036" s="101"/>
      <c r="P1036" s="101"/>
      <c r="Q1036" s="101"/>
      <c r="R1036" s="101"/>
      <c r="S1036" s="101"/>
      <c r="T1036" s="101"/>
      <c r="U1036" s="101"/>
      <c r="V1036" s="101"/>
      <c r="W1036" s="101"/>
      <c r="X1036" s="101"/>
      <c r="Y1036" s="101"/>
      <c r="Z1036" s="101"/>
      <c r="AA1036" s="101"/>
      <c r="AB1036" s="101"/>
      <c r="AC1036" s="101"/>
      <c r="AD1036" s="101"/>
      <c r="AE1036" s="101"/>
      <c r="AF1036" s="101"/>
    </row>
    <row r="1037" spans="1:32">
      <c r="A1037" s="101"/>
      <c r="B1037" s="101"/>
      <c r="C1037" s="101"/>
      <c r="D1037" s="101"/>
      <c r="E1037" s="101"/>
      <c r="F1037" s="101"/>
      <c r="G1037" s="101"/>
      <c r="H1037" s="101"/>
      <c r="I1037" s="101"/>
      <c r="J1037" s="101"/>
      <c r="K1037" s="101"/>
      <c r="L1037" s="101"/>
      <c r="M1037" s="101"/>
      <c r="N1037" s="101"/>
      <c r="O1037" s="101"/>
      <c r="P1037" s="101"/>
      <c r="Q1037" s="101"/>
      <c r="R1037" s="101"/>
      <c r="S1037" s="101"/>
      <c r="T1037" s="101"/>
      <c r="U1037" s="101"/>
      <c r="V1037" s="101"/>
      <c r="W1037" s="101"/>
      <c r="X1037" s="101"/>
      <c r="Y1037" s="101"/>
      <c r="Z1037" s="101"/>
      <c r="AA1037" s="101"/>
      <c r="AB1037" s="101"/>
      <c r="AC1037" s="101"/>
      <c r="AD1037" s="101"/>
      <c r="AE1037" s="101"/>
      <c r="AF1037" s="101"/>
    </row>
    <row r="1038" spans="1:32">
      <c r="A1038" s="101"/>
      <c r="B1038" s="101"/>
      <c r="C1038" s="101"/>
      <c r="D1038" s="101"/>
      <c r="E1038" s="101"/>
      <c r="F1038" s="101"/>
      <c r="G1038" s="101"/>
      <c r="H1038" s="101"/>
      <c r="I1038" s="101"/>
      <c r="J1038" s="101"/>
      <c r="K1038" s="101"/>
      <c r="L1038" s="101"/>
      <c r="M1038" s="101"/>
      <c r="N1038" s="101"/>
      <c r="O1038" s="101"/>
      <c r="P1038" s="101"/>
      <c r="Q1038" s="101"/>
      <c r="R1038" s="101"/>
      <c r="S1038" s="101"/>
      <c r="T1038" s="101"/>
      <c r="U1038" s="101"/>
      <c r="V1038" s="101"/>
      <c r="W1038" s="101"/>
      <c r="X1038" s="101"/>
      <c r="Y1038" s="101"/>
      <c r="Z1038" s="101"/>
      <c r="AA1038" s="101"/>
      <c r="AB1038" s="101"/>
      <c r="AC1038" s="101"/>
      <c r="AD1038" s="101"/>
      <c r="AE1038" s="101"/>
      <c r="AF1038" s="101"/>
    </row>
    <row r="1039" spans="1:32">
      <c r="A1039" s="101"/>
      <c r="B1039" s="101"/>
      <c r="C1039" s="101"/>
      <c r="D1039" s="101"/>
      <c r="E1039" s="101"/>
      <c r="F1039" s="101"/>
      <c r="G1039" s="101"/>
      <c r="H1039" s="101"/>
      <c r="I1039" s="101"/>
      <c r="J1039" s="101"/>
      <c r="K1039" s="101"/>
      <c r="L1039" s="101"/>
      <c r="M1039" s="101"/>
      <c r="N1039" s="101"/>
      <c r="O1039" s="101"/>
      <c r="P1039" s="101"/>
      <c r="Q1039" s="101"/>
      <c r="R1039" s="101"/>
      <c r="S1039" s="101"/>
      <c r="T1039" s="101"/>
      <c r="U1039" s="101"/>
      <c r="V1039" s="101"/>
      <c r="W1039" s="101"/>
      <c r="X1039" s="101"/>
      <c r="Y1039" s="101"/>
      <c r="Z1039" s="101"/>
      <c r="AA1039" s="101"/>
      <c r="AB1039" s="101"/>
      <c r="AC1039" s="101"/>
      <c r="AD1039" s="101"/>
      <c r="AE1039" s="101"/>
      <c r="AF1039" s="101"/>
    </row>
    <row r="1040" spans="1:32">
      <c r="A1040" s="101"/>
      <c r="B1040" s="101"/>
      <c r="C1040" s="101"/>
      <c r="D1040" s="101"/>
      <c r="E1040" s="101"/>
      <c r="F1040" s="101"/>
      <c r="G1040" s="101"/>
      <c r="H1040" s="101"/>
      <c r="I1040" s="101"/>
      <c r="J1040" s="101"/>
      <c r="K1040" s="101"/>
      <c r="L1040" s="101"/>
      <c r="M1040" s="101"/>
      <c r="N1040" s="101"/>
      <c r="O1040" s="101"/>
      <c r="P1040" s="101"/>
      <c r="Q1040" s="101"/>
      <c r="R1040" s="101"/>
      <c r="S1040" s="101"/>
      <c r="T1040" s="101"/>
      <c r="U1040" s="101"/>
      <c r="V1040" s="101"/>
      <c r="W1040" s="101"/>
      <c r="X1040" s="101"/>
      <c r="Y1040" s="101"/>
      <c r="Z1040" s="101"/>
      <c r="AA1040" s="101"/>
      <c r="AB1040" s="101"/>
      <c r="AC1040" s="101"/>
      <c r="AD1040" s="101"/>
      <c r="AE1040" s="101"/>
      <c r="AF1040" s="101"/>
    </row>
    <row r="1041" spans="1:32">
      <c r="A1041" s="101"/>
      <c r="B1041" s="101"/>
      <c r="C1041" s="101"/>
      <c r="D1041" s="101"/>
      <c r="E1041" s="101"/>
      <c r="F1041" s="101"/>
      <c r="G1041" s="101"/>
      <c r="H1041" s="101"/>
      <c r="I1041" s="101"/>
      <c r="J1041" s="101"/>
      <c r="K1041" s="101"/>
      <c r="L1041" s="101"/>
      <c r="M1041" s="101"/>
      <c r="N1041" s="101"/>
      <c r="O1041" s="101"/>
      <c r="P1041" s="101"/>
      <c r="Q1041" s="101"/>
      <c r="R1041" s="101"/>
      <c r="S1041" s="101"/>
      <c r="T1041" s="101"/>
      <c r="U1041" s="101"/>
      <c r="V1041" s="101"/>
      <c r="W1041" s="101"/>
      <c r="X1041" s="101"/>
      <c r="Y1041" s="101"/>
      <c r="Z1041" s="101"/>
      <c r="AA1041" s="101"/>
      <c r="AB1041" s="101"/>
      <c r="AC1041" s="101"/>
      <c r="AD1041" s="101"/>
      <c r="AE1041" s="101"/>
      <c r="AF1041" s="101"/>
    </row>
    <row r="1042" spans="1:32">
      <c r="A1042" s="101"/>
      <c r="B1042" s="101"/>
      <c r="C1042" s="101"/>
      <c r="D1042" s="101"/>
      <c r="E1042" s="101"/>
      <c r="F1042" s="101"/>
      <c r="G1042" s="101"/>
      <c r="H1042" s="101"/>
      <c r="I1042" s="101"/>
      <c r="J1042" s="101"/>
      <c r="K1042" s="101"/>
      <c r="L1042" s="101"/>
      <c r="M1042" s="101"/>
      <c r="N1042" s="101"/>
      <c r="O1042" s="101"/>
      <c r="P1042" s="101"/>
      <c r="Q1042" s="101"/>
      <c r="R1042" s="101"/>
      <c r="S1042" s="101"/>
      <c r="T1042" s="101"/>
      <c r="U1042" s="101"/>
      <c r="V1042" s="101"/>
      <c r="W1042" s="101"/>
      <c r="X1042" s="101"/>
      <c r="Y1042" s="101"/>
      <c r="Z1042" s="101"/>
      <c r="AA1042" s="101"/>
      <c r="AB1042" s="101"/>
      <c r="AC1042" s="101"/>
      <c r="AD1042" s="101"/>
      <c r="AE1042" s="101"/>
      <c r="AF1042" s="101"/>
    </row>
    <row r="1043" spans="1:32">
      <c r="A1043" s="101"/>
      <c r="B1043" s="101"/>
      <c r="C1043" s="101"/>
      <c r="D1043" s="101"/>
      <c r="E1043" s="101"/>
      <c r="F1043" s="101"/>
      <c r="G1043" s="101"/>
      <c r="H1043" s="101"/>
      <c r="I1043" s="101"/>
      <c r="J1043" s="101"/>
      <c r="K1043" s="101"/>
      <c r="L1043" s="101"/>
      <c r="M1043" s="101"/>
      <c r="N1043" s="101"/>
      <c r="O1043" s="101"/>
      <c r="P1043" s="101"/>
      <c r="Q1043" s="101"/>
      <c r="R1043" s="101"/>
      <c r="S1043" s="101"/>
      <c r="T1043" s="101"/>
      <c r="U1043" s="101"/>
      <c r="V1043" s="101"/>
      <c r="W1043" s="101"/>
      <c r="X1043" s="101"/>
      <c r="Y1043" s="101"/>
      <c r="Z1043" s="101"/>
      <c r="AA1043" s="101"/>
      <c r="AB1043" s="101"/>
      <c r="AC1043" s="101"/>
      <c r="AD1043" s="101"/>
      <c r="AE1043" s="101"/>
      <c r="AF1043" s="101"/>
    </row>
    <row r="1044" spans="1:32">
      <c r="A1044" s="101"/>
      <c r="B1044" s="101"/>
      <c r="C1044" s="101"/>
      <c r="D1044" s="101"/>
      <c r="E1044" s="101"/>
      <c r="F1044" s="101"/>
      <c r="G1044" s="101"/>
      <c r="H1044" s="101"/>
      <c r="I1044" s="101"/>
      <c r="J1044" s="101"/>
      <c r="K1044" s="101"/>
      <c r="L1044" s="101"/>
      <c r="M1044" s="101"/>
      <c r="N1044" s="101"/>
      <c r="O1044" s="101"/>
      <c r="P1044" s="101"/>
      <c r="Q1044" s="101"/>
      <c r="R1044" s="101"/>
      <c r="S1044" s="101"/>
      <c r="T1044" s="101"/>
      <c r="U1044" s="101"/>
      <c r="V1044" s="101"/>
      <c r="W1044" s="101"/>
      <c r="X1044" s="101"/>
      <c r="Y1044" s="101"/>
      <c r="Z1044" s="101"/>
      <c r="AA1044" s="101"/>
      <c r="AB1044" s="101"/>
      <c r="AC1044" s="101"/>
      <c r="AD1044" s="101"/>
      <c r="AE1044" s="101"/>
      <c r="AF1044" s="101"/>
    </row>
    <row r="1045" spans="1:32">
      <c r="A1045" s="101"/>
      <c r="B1045" s="101"/>
      <c r="C1045" s="101"/>
      <c r="D1045" s="101"/>
      <c r="E1045" s="101"/>
      <c r="F1045" s="101"/>
      <c r="G1045" s="101"/>
      <c r="H1045" s="101"/>
      <c r="I1045" s="101"/>
      <c r="J1045" s="101"/>
      <c r="K1045" s="101"/>
      <c r="L1045" s="101"/>
      <c r="M1045" s="101"/>
      <c r="N1045" s="101"/>
      <c r="O1045" s="101"/>
      <c r="P1045" s="101"/>
      <c r="Q1045" s="101"/>
      <c r="R1045" s="101"/>
      <c r="S1045" s="101"/>
      <c r="T1045" s="101"/>
      <c r="U1045" s="101"/>
      <c r="V1045" s="101"/>
      <c r="W1045" s="101"/>
      <c r="X1045" s="101"/>
      <c r="Y1045" s="101"/>
      <c r="Z1045" s="101"/>
      <c r="AA1045" s="101"/>
      <c r="AB1045" s="101"/>
      <c r="AC1045" s="101"/>
      <c r="AD1045" s="101"/>
      <c r="AE1045" s="101"/>
      <c r="AF1045" s="101"/>
    </row>
    <row r="1046" spans="1:32">
      <c r="A1046" s="101"/>
      <c r="B1046" s="101"/>
      <c r="C1046" s="101"/>
      <c r="D1046" s="101"/>
      <c r="E1046" s="101"/>
      <c r="F1046" s="101"/>
      <c r="G1046" s="101"/>
      <c r="H1046" s="101"/>
      <c r="I1046" s="101"/>
      <c r="J1046" s="101"/>
      <c r="K1046" s="101"/>
      <c r="L1046" s="101"/>
      <c r="M1046" s="101"/>
      <c r="N1046" s="101"/>
      <c r="O1046" s="101"/>
      <c r="P1046" s="101"/>
      <c r="Q1046" s="101"/>
      <c r="R1046" s="101"/>
      <c r="S1046" s="101"/>
      <c r="T1046" s="101"/>
      <c r="U1046" s="101"/>
      <c r="V1046" s="101"/>
      <c r="W1046" s="101"/>
      <c r="X1046" s="101"/>
      <c r="Y1046" s="101"/>
      <c r="Z1046" s="101"/>
      <c r="AA1046" s="101"/>
      <c r="AB1046" s="101"/>
      <c r="AC1046" s="101"/>
      <c r="AD1046" s="101"/>
      <c r="AE1046" s="101"/>
      <c r="AF1046" s="101"/>
    </row>
    <row r="1047" spans="1:32">
      <c r="A1047" s="101"/>
      <c r="B1047" s="101"/>
      <c r="C1047" s="101"/>
      <c r="D1047" s="101"/>
      <c r="E1047" s="101"/>
      <c r="F1047" s="101"/>
      <c r="G1047" s="101"/>
      <c r="H1047" s="101"/>
      <c r="I1047" s="101"/>
      <c r="J1047" s="101"/>
      <c r="K1047" s="101"/>
      <c r="L1047" s="101"/>
      <c r="M1047" s="101"/>
      <c r="N1047" s="101"/>
      <c r="O1047" s="101"/>
      <c r="P1047" s="101"/>
      <c r="Q1047" s="101"/>
      <c r="R1047" s="101"/>
      <c r="S1047" s="101"/>
      <c r="T1047" s="101"/>
      <c r="U1047" s="101"/>
      <c r="V1047" s="101"/>
      <c r="W1047" s="101"/>
      <c r="X1047" s="101"/>
      <c r="Y1047" s="101"/>
      <c r="Z1047" s="101"/>
      <c r="AA1047" s="101"/>
      <c r="AB1047" s="101"/>
      <c r="AC1047" s="101"/>
      <c r="AD1047" s="101"/>
      <c r="AE1047" s="101"/>
      <c r="AF1047" s="101"/>
    </row>
    <row r="1048" spans="1:32">
      <c r="A1048" s="101"/>
      <c r="B1048" s="101"/>
      <c r="C1048" s="101"/>
      <c r="D1048" s="101"/>
      <c r="E1048" s="101"/>
      <c r="F1048" s="101"/>
      <c r="G1048" s="101"/>
      <c r="H1048" s="101"/>
      <c r="I1048" s="101"/>
      <c r="J1048" s="101"/>
      <c r="K1048" s="101"/>
      <c r="L1048" s="101"/>
      <c r="M1048" s="101"/>
      <c r="N1048" s="101"/>
      <c r="O1048" s="101"/>
      <c r="P1048" s="101"/>
      <c r="Q1048" s="101"/>
      <c r="R1048" s="101"/>
      <c r="S1048" s="101"/>
      <c r="T1048" s="101"/>
      <c r="U1048" s="101"/>
      <c r="V1048" s="101"/>
      <c r="W1048" s="101"/>
      <c r="X1048" s="101"/>
      <c r="Y1048" s="101"/>
      <c r="Z1048" s="101"/>
      <c r="AA1048" s="101"/>
      <c r="AB1048" s="101"/>
      <c r="AC1048" s="101"/>
      <c r="AD1048" s="101"/>
      <c r="AE1048" s="101"/>
      <c r="AF1048" s="101"/>
    </row>
    <row r="1049" spans="1:32">
      <c r="A1049" s="101"/>
      <c r="B1049" s="101"/>
      <c r="C1049" s="101"/>
      <c r="D1049" s="101"/>
      <c r="E1049" s="101"/>
      <c r="F1049" s="101"/>
      <c r="G1049" s="101"/>
      <c r="H1049" s="101"/>
      <c r="I1049" s="101"/>
      <c r="J1049" s="101"/>
      <c r="K1049" s="101"/>
      <c r="L1049" s="101"/>
      <c r="M1049" s="101"/>
      <c r="N1049" s="101"/>
      <c r="O1049" s="101"/>
      <c r="P1049" s="101"/>
      <c r="Q1049" s="101"/>
      <c r="R1049" s="101"/>
      <c r="S1049" s="101"/>
      <c r="T1049" s="101"/>
      <c r="U1049" s="101"/>
      <c r="V1049" s="101"/>
      <c r="W1049" s="101"/>
      <c r="X1049" s="101"/>
      <c r="Y1049" s="101"/>
      <c r="Z1049" s="101"/>
      <c r="AA1049" s="101"/>
      <c r="AB1049" s="101"/>
      <c r="AC1049" s="101"/>
      <c r="AD1049" s="101"/>
      <c r="AE1049" s="101"/>
      <c r="AF1049" s="101"/>
    </row>
    <row r="1050" spans="1:32">
      <c r="A1050" s="101"/>
      <c r="B1050" s="101"/>
      <c r="C1050" s="101"/>
      <c r="D1050" s="101"/>
      <c r="E1050" s="101"/>
      <c r="F1050" s="101"/>
      <c r="G1050" s="101"/>
      <c r="H1050" s="101"/>
      <c r="I1050" s="101"/>
      <c r="J1050" s="101"/>
      <c r="K1050" s="101"/>
      <c r="L1050" s="101"/>
      <c r="M1050" s="101"/>
      <c r="N1050" s="101"/>
      <c r="O1050" s="101"/>
      <c r="P1050" s="101"/>
      <c r="Q1050" s="101"/>
      <c r="R1050" s="101"/>
      <c r="S1050" s="101"/>
      <c r="T1050" s="101"/>
      <c r="U1050" s="101"/>
      <c r="V1050" s="101"/>
      <c r="W1050" s="101"/>
      <c r="X1050" s="101"/>
      <c r="Y1050" s="101"/>
      <c r="Z1050" s="101"/>
      <c r="AA1050" s="101"/>
      <c r="AB1050" s="101"/>
      <c r="AC1050" s="101"/>
      <c r="AD1050" s="101"/>
      <c r="AE1050" s="101"/>
      <c r="AF1050" s="101"/>
    </row>
    <row r="1051" spans="1:32">
      <c r="A1051" s="101"/>
      <c r="B1051" s="101"/>
      <c r="C1051" s="101"/>
      <c r="D1051" s="101"/>
      <c r="E1051" s="101"/>
      <c r="F1051" s="101"/>
      <c r="G1051" s="101"/>
      <c r="H1051" s="101"/>
      <c r="I1051" s="101"/>
      <c r="J1051" s="101"/>
      <c r="K1051" s="101"/>
      <c r="L1051" s="101"/>
      <c r="M1051" s="101"/>
      <c r="N1051" s="101"/>
      <c r="O1051" s="101"/>
      <c r="P1051" s="101"/>
      <c r="Q1051" s="101"/>
      <c r="R1051" s="101"/>
      <c r="S1051" s="101"/>
      <c r="T1051" s="101"/>
      <c r="U1051" s="101"/>
      <c r="V1051" s="101"/>
      <c r="W1051" s="101"/>
      <c r="X1051" s="101"/>
      <c r="Y1051" s="101"/>
      <c r="Z1051" s="101"/>
      <c r="AA1051" s="101"/>
      <c r="AB1051" s="101"/>
      <c r="AC1051" s="101"/>
      <c r="AD1051" s="101"/>
      <c r="AE1051" s="101"/>
      <c r="AF1051" s="101"/>
    </row>
    <row r="1052" spans="1:32">
      <c r="A1052" s="101"/>
      <c r="B1052" s="101"/>
      <c r="C1052" s="101"/>
      <c r="D1052" s="101"/>
      <c r="E1052" s="101"/>
      <c r="F1052" s="101"/>
      <c r="G1052" s="101"/>
      <c r="H1052" s="101"/>
      <c r="I1052" s="101"/>
      <c r="J1052" s="101"/>
      <c r="K1052" s="101"/>
      <c r="L1052" s="101"/>
      <c r="M1052" s="101"/>
      <c r="N1052" s="101"/>
      <c r="O1052" s="101"/>
      <c r="P1052" s="101"/>
      <c r="Q1052" s="101"/>
      <c r="R1052" s="101"/>
      <c r="S1052" s="101"/>
      <c r="T1052" s="101"/>
      <c r="U1052" s="101"/>
      <c r="V1052" s="101"/>
      <c r="W1052" s="101"/>
      <c r="X1052" s="101"/>
      <c r="Y1052" s="101"/>
      <c r="Z1052" s="101"/>
      <c r="AA1052" s="101"/>
      <c r="AB1052" s="101"/>
      <c r="AC1052" s="101"/>
      <c r="AD1052" s="101"/>
      <c r="AE1052" s="101"/>
      <c r="AF1052" s="101"/>
    </row>
    <row r="1053" spans="1:32">
      <c r="A1053" s="101"/>
      <c r="B1053" s="101"/>
      <c r="C1053" s="101"/>
      <c r="D1053" s="101"/>
      <c r="E1053" s="101"/>
      <c r="F1053" s="101"/>
      <c r="G1053" s="101"/>
      <c r="H1053" s="101"/>
      <c r="I1053" s="101"/>
      <c r="J1053" s="101"/>
      <c r="K1053" s="101"/>
      <c r="L1053" s="101"/>
      <c r="M1053" s="101"/>
      <c r="N1053" s="101"/>
      <c r="O1053" s="101"/>
      <c r="P1053" s="101"/>
      <c r="Q1053" s="101"/>
      <c r="R1053" s="101"/>
      <c r="S1053" s="101"/>
      <c r="T1053" s="101"/>
      <c r="U1053" s="101"/>
      <c r="V1053" s="101"/>
      <c r="W1053" s="101"/>
      <c r="X1053" s="101"/>
      <c r="Y1053" s="101"/>
      <c r="Z1053" s="101"/>
      <c r="AA1053" s="101"/>
      <c r="AB1053" s="101"/>
      <c r="AC1053" s="101"/>
      <c r="AD1053" s="101"/>
      <c r="AE1053" s="101"/>
      <c r="AF1053" s="101"/>
    </row>
    <row r="1054" spans="1:32">
      <c r="A1054" s="101"/>
      <c r="B1054" s="101"/>
      <c r="C1054" s="101"/>
      <c r="D1054" s="101"/>
      <c r="E1054" s="101"/>
      <c r="F1054" s="101"/>
      <c r="G1054" s="101"/>
      <c r="H1054" s="101"/>
      <c r="I1054" s="101"/>
      <c r="J1054" s="101"/>
      <c r="K1054" s="101"/>
      <c r="L1054" s="101"/>
      <c r="M1054" s="101"/>
      <c r="N1054" s="101"/>
      <c r="O1054" s="101"/>
      <c r="P1054" s="101"/>
      <c r="Q1054" s="101"/>
      <c r="R1054" s="101"/>
      <c r="S1054" s="101"/>
      <c r="T1054" s="101"/>
      <c r="U1054" s="101"/>
      <c r="V1054" s="101"/>
      <c r="W1054" s="101"/>
      <c r="X1054" s="101"/>
      <c r="Y1054" s="101"/>
      <c r="Z1054" s="101"/>
      <c r="AA1054" s="101"/>
      <c r="AB1054" s="101"/>
      <c r="AC1054" s="101"/>
      <c r="AD1054" s="101"/>
      <c r="AE1054" s="101"/>
      <c r="AF1054" s="101"/>
    </row>
    <row r="1055" spans="1:32">
      <c r="A1055" s="101"/>
      <c r="B1055" s="101"/>
      <c r="C1055" s="101"/>
      <c r="D1055" s="101"/>
      <c r="E1055" s="101"/>
      <c r="F1055" s="101"/>
      <c r="G1055" s="101"/>
      <c r="H1055" s="101"/>
      <c r="I1055" s="101"/>
      <c r="J1055" s="101"/>
      <c r="K1055" s="101"/>
      <c r="L1055" s="101"/>
      <c r="M1055" s="101"/>
      <c r="N1055" s="101"/>
      <c r="O1055" s="101"/>
      <c r="P1055" s="101"/>
      <c r="Q1055" s="101"/>
      <c r="R1055" s="101"/>
      <c r="S1055" s="101"/>
      <c r="T1055" s="101"/>
      <c r="U1055" s="101"/>
      <c r="V1055" s="101"/>
      <c r="W1055" s="101"/>
      <c r="X1055" s="101"/>
      <c r="Y1055" s="101"/>
      <c r="Z1055" s="101"/>
      <c r="AA1055" s="101"/>
      <c r="AB1055" s="101"/>
      <c r="AC1055" s="101"/>
      <c r="AD1055" s="101"/>
      <c r="AE1055" s="101"/>
      <c r="AF1055" s="101"/>
    </row>
    <row r="1056" spans="1:32">
      <c r="A1056" s="101"/>
      <c r="B1056" s="101"/>
      <c r="C1056" s="101"/>
      <c r="D1056" s="101"/>
      <c r="E1056" s="101"/>
      <c r="F1056" s="101"/>
      <c r="G1056" s="101"/>
      <c r="H1056" s="101"/>
      <c r="I1056" s="101"/>
      <c r="J1056" s="101"/>
      <c r="K1056" s="101"/>
      <c r="L1056" s="101"/>
      <c r="M1056" s="101"/>
      <c r="N1056" s="101"/>
      <c r="O1056" s="101"/>
      <c r="P1056" s="101"/>
      <c r="Q1056" s="101"/>
      <c r="R1056" s="101"/>
      <c r="S1056" s="101"/>
      <c r="T1056" s="101"/>
      <c r="U1056" s="101"/>
      <c r="V1056" s="101"/>
      <c r="W1056" s="101"/>
      <c r="X1056" s="101"/>
      <c r="Y1056" s="101"/>
      <c r="Z1056" s="101"/>
      <c r="AA1056" s="101"/>
      <c r="AB1056" s="101"/>
      <c r="AC1056" s="101"/>
      <c r="AD1056" s="101"/>
      <c r="AE1056" s="101"/>
      <c r="AF1056" s="101"/>
    </row>
    <row r="1057" spans="1:32">
      <c r="A1057" s="101"/>
      <c r="B1057" s="101"/>
      <c r="C1057" s="101"/>
      <c r="D1057" s="101"/>
      <c r="E1057" s="101"/>
      <c r="F1057" s="101"/>
      <c r="G1057" s="101"/>
      <c r="H1057" s="101"/>
      <c r="I1057" s="101"/>
      <c r="J1057" s="101"/>
      <c r="K1057" s="101"/>
      <c r="L1057" s="101"/>
      <c r="M1057" s="101"/>
      <c r="N1057" s="101"/>
      <c r="O1057" s="101"/>
      <c r="P1057" s="101"/>
      <c r="Q1057" s="101"/>
      <c r="R1057" s="101"/>
      <c r="S1057" s="101"/>
      <c r="T1057" s="101"/>
      <c r="U1057" s="101"/>
      <c r="V1057" s="101"/>
      <c r="W1057" s="101"/>
      <c r="X1057" s="101"/>
      <c r="Y1057" s="101"/>
      <c r="Z1057" s="101"/>
      <c r="AA1057" s="101"/>
      <c r="AB1057" s="101"/>
      <c r="AC1057" s="101"/>
      <c r="AD1057" s="101"/>
      <c r="AE1057" s="101"/>
      <c r="AF1057" s="101"/>
    </row>
    <row r="1058" spans="1:32">
      <c r="A1058" s="101"/>
      <c r="B1058" s="101"/>
      <c r="C1058" s="101"/>
      <c r="D1058" s="101"/>
      <c r="E1058" s="101"/>
      <c r="F1058" s="101"/>
      <c r="G1058" s="101"/>
      <c r="H1058" s="101"/>
      <c r="I1058" s="101"/>
      <c r="J1058" s="101"/>
      <c r="K1058" s="101"/>
      <c r="L1058" s="101"/>
      <c r="M1058" s="101"/>
      <c r="N1058" s="101"/>
      <c r="O1058" s="101"/>
      <c r="P1058" s="101"/>
      <c r="Q1058" s="101"/>
      <c r="R1058" s="101"/>
      <c r="S1058" s="101"/>
      <c r="T1058" s="101"/>
      <c r="U1058" s="101"/>
      <c r="V1058" s="101"/>
      <c r="W1058" s="101"/>
      <c r="X1058" s="101"/>
      <c r="Y1058" s="101"/>
      <c r="Z1058" s="101"/>
      <c r="AA1058" s="101"/>
      <c r="AB1058" s="101"/>
      <c r="AC1058" s="101"/>
      <c r="AD1058" s="101"/>
      <c r="AE1058" s="101"/>
      <c r="AF1058" s="101"/>
    </row>
    <row r="1059" spans="1:32">
      <c r="A1059" s="101"/>
      <c r="B1059" s="101"/>
      <c r="C1059" s="101"/>
      <c r="D1059" s="101"/>
      <c r="E1059" s="101"/>
      <c r="F1059" s="101"/>
      <c r="G1059" s="101"/>
      <c r="H1059" s="101"/>
      <c r="I1059" s="101"/>
      <c r="J1059" s="101"/>
      <c r="K1059" s="101"/>
      <c r="L1059" s="101"/>
      <c r="M1059" s="101"/>
      <c r="N1059" s="101"/>
      <c r="O1059" s="101"/>
      <c r="P1059" s="101"/>
      <c r="Q1059" s="101"/>
      <c r="R1059" s="101"/>
      <c r="S1059" s="101"/>
      <c r="T1059" s="101"/>
      <c r="U1059" s="101"/>
      <c r="V1059" s="101"/>
      <c r="W1059" s="101"/>
      <c r="X1059" s="101"/>
      <c r="Y1059" s="101"/>
      <c r="Z1059" s="101"/>
      <c r="AA1059" s="101"/>
      <c r="AB1059" s="101"/>
      <c r="AC1059" s="101"/>
      <c r="AD1059" s="101"/>
      <c r="AE1059" s="101"/>
      <c r="AF1059" s="101"/>
    </row>
    <row r="1060" spans="1:32">
      <c r="A1060" s="101"/>
      <c r="B1060" s="101"/>
      <c r="C1060" s="101"/>
      <c r="D1060" s="101"/>
      <c r="E1060" s="101"/>
      <c r="F1060" s="101"/>
      <c r="G1060" s="101"/>
      <c r="H1060" s="101"/>
      <c r="I1060" s="101"/>
      <c r="J1060" s="101"/>
      <c r="K1060" s="101"/>
      <c r="L1060" s="101"/>
      <c r="M1060" s="101"/>
      <c r="N1060" s="101"/>
      <c r="O1060" s="101"/>
      <c r="P1060" s="101"/>
      <c r="Q1060" s="101"/>
      <c r="R1060" s="101"/>
      <c r="S1060" s="101"/>
      <c r="T1060" s="101"/>
      <c r="U1060" s="101"/>
      <c r="V1060" s="101"/>
      <c r="W1060" s="101"/>
      <c r="X1060" s="101"/>
      <c r="Y1060" s="101"/>
      <c r="Z1060" s="101"/>
      <c r="AA1060" s="101"/>
      <c r="AB1060" s="101"/>
      <c r="AC1060" s="101"/>
      <c r="AD1060" s="101"/>
      <c r="AE1060" s="101"/>
      <c r="AF1060" s="101"/>
    </row>
    <row r="1061" spans="1:32">
      <c r="A1061" s="101"/>
      <c r="B1061" s="101"/>
      <c r="C1061" s="101"/>
      <c r="D1061" s="101"/>
      <c r="E1061" s="101"/>
      <c r="F1061" s="101"/>
      <c r="G1061" s="101"/>
      <c r="H1061" s="101"/>
      <c r="I1061" s="101"/>
      <c r="J1061" s="101"/>
      <c r="K1061" s="101"/>
      <c r="L1061" s="101"/>
      <c r="M1061" s="101"/>
      <c r="N1061" s="101"/>
      <c r="O1061" s="101"/>
      <c r="P1061" s="101"/>
      <c r="Q1061" s="101"/>
      <c r="R1061" s="101"/>
      <c r="S1061" s="101"/>
      <c r="T1061" s="101"/>
      <c r="U1061" s="101"/>
      <c r="V1061" s="101"/>
      <c r="W1061" s="101"/>
      <c r="X1061" s="101"/>
      <c r="Y1061" s="101"/>
      <c r="Z1061" s="101"/>
      <c r="AA1061" s="101"/>
      <c r="AB1061" s="101"/>
      <c r="AC1061" s="101"/>
      <c r="AD1061" s="101"/>
      <c r="AE1061" s="101"/>
      <c r="AF1061" s="101"/>
    </row>
    <row r="1062" spans="1:32">
      <c r="A1062" s="101"/>
      <c r="B1062" s="101"/>
      <c r="C1062" s="101"/>
      <c r="D1062" s="101"/>
      <c r="E1062" s="101"/>
      <c r="F1062" s="101"/>
      <c r="G1062" s="101"/>
      <c r="H1062" s="101"/>
      <c r="I1062" s="101"/>
      <c r="J1062" s="101"/>
      <c r="K1062" s="101"/>
      <c r="L1062" s="101"/>
      <c r="M1062" s="101"/>
      <c r="N1062" s="101"/>
      <c r="O1062" s="101"/>
      <c r="P1062" s="101"/>
      <c r="Q1062" s="101"/>
      <c r="R1062" s="101"/>
      <c r="S1062" s="101"/>
      <c r="T1062" s="101"/>
      <c r="U1062" s="101"/>
      <c r="V1062" s="101"/>
      <c r="W1062" s="101"/>
      <c r="X1062" s="101"/>
      <c r="Y1062" s="101"/>
      <c r="Z1062" s="101"/>
      <c r="AA1062" s="101"/>
      <c r="AB1062" s="101"/>
      <c r="AC1062" s="101"/>
      <c r="AD1062" s="101"/>
      <c r="AE1062" s="101"/>
      <c r="AF1062" s="101"/>
    </row>
    <row r="1063" spans="1:32">
      <c r="A1063" s="101"/>
      <c r="B1063" s="101"/>
      <c r="C1063" s="101"/>
      <c r="D1063" s="101"/>
      <c r="E1063" s="101"/>
      <c r="F1063" s="101"/>
      <c r="G1063" s="101"/>
      <c r="H1063" s="101"/>
      <c r="I1063" s="101"/>
      <c r="J1063" s="101"/>
      <c r="K1063" s="101"/>
      <c r="L1063" s="101"/>
      <c r="M1063" s="101"/>
      <c r="N1063" s="101"/>
      <c r="O1063" s="101"/>
      <c r="P1063" s="101"/>
      <c r="Q1063" s="101"/>
      <c r="R1063" s="101"/>
      <c r="S1063" s="101"/>
      <c r="T1063" s="101"/>
      <c r="U1063" s="101"/>
      <c r="V1063" s="101"/>
      <c r="W1063" s="101"/>
      <c r="X1063" s="101"/>
      <c r="Y1063" s="101"/>
      <c r="Z1063" s="101"/>
      <c r="AA1063" s="101"/>
      <c r="AB1063" s="101"/>
      <c r="AC1063" s="101"/>
      <c r="AD1063" s="101"/>
      <c r="AE1063" s="101"/>
      <c r="AF1063" s="101"/>
    </row>
    <row r="1064" spans="1:32">
      <c r="A1064" s="101"/>
      <c r="B1064" s="101"/>
      <c r="C1064" s="101"/>
      <c r="D1064" s="101"/>
      <c r="E1064" s="101"/>
      <c r="F1064" s="101"/>
      <c r="G1064" s="101"/>
      <c r="H1064" s="101"/>
      <c r="I1064" s="101"/>
      <c r="J1064" s="101"/>
      <c r="K1064" s="101"/>
      <c r="L1064" s="101"/>
      <c r="M1064" s="101"/>
      <c r="N1064" s="101"/>
      <c r="O1064" s="101"/>
      <c r="P1064" s="101"/>
      <c r="Q1064" s="101"/>
      <c r="R1064" s="101"/>
      <c r="S1064" s="101"/>
      <c r="T1064" s="101"/>
      <c r="U1064" s="101"/>
      <c r="V1064" s="101"/>
      <c r="W1064" s="101"/>
      <c r="X1064" s="101"/>
      <c r="Y1064" s="101"/>
      <c r="Z1064" s="101"/>
      <c r="AA1064" s="101"/>
      <c r="AB1064" s="101"/>
      <c r="AC1064" s="101"/>
      <c r="AD1064" s="101"/>
      <c r="AE1064" s="101"/>
      <c r="AF1064" s="101"/>
    </row>
    <row r="1065" spans="1:32">
      <c r="A1065" s="101"/>
      <c r="B1065" s="101"/>
      <c r="C1065" s="101"/>
      <c r="D1065" s="101"/>
      <c r="E1065" s="101"/>
      <c r="F1065" s="101"/>
      <c r="G1065" s="101"/>
      <c r="H1065" s="101"/>
      <c r="I1065" s="101"/>
      <c r="J1065" s="101"/>
      <c r="K1065" s="101"/>
      <c r="L1065" s="101"/>
      <c r="M1065" s="101"/>
      <c r="N1065" s="101"/>
      <c r="O1065" s="101"/>
      <c r="P1065" s="101"/>
      <c r="Q1065" s="101"/>
      <c r="R1065" s="101"/>
      <c r="S1065" s="101"/>
      <c r="T1065" s="101"/>
      <c r="U1065" s="101"/>
      <c r="V1065" s="101"/>
      <c r="W1065" s="101"/>
      <c r="X1065" s="101"/>
      <c r="Y1065" s="101"/>
      <c r="Z1065" s="101"/>
      <c r="AA1065" s="101"/>
      <c r="AB1065" s="101"/>
      <c r="AC1065" s="101"/>
      <c r="AD1065" s="101"/>
      <c r="AE1065" s="101"/>
      <c r="AF1065" s="101"/>
    </row>
    <row r="1066" spans="1:32">
      <c r="A1066" s="101"/>
      <c r="B1066" s="101"/>
      <c r="C1066" s="101"/>
      <c r="D1066" s="101"/>
      <c r="E1066" s="101"/>
      <c r="F1066" s="101"/>
      <c r="G1066" s="101"/>
      <c r="H1066" s="101"/>
      <c r="I1066" s="101"/>
      <c r="J1066" s="101"/>
      <c r="K1066" s="101"/>
      <c r="L1066" s="101"/>
      <c r="M1066" s="101"/>
      <c r="N1066" s="101"/>
      <c r="O1066" s="101"/>
      <c r="P1066" s="101"/>
      <c r="Q1066" s="101"/>
      <c r="R1066" s="101"/>
      <c r="S1066" s="101"/>
      <c r="T1066" s="101"/>
      <c r="U1066" s="101"/>
      <c r="V1066" s="101"/>
      <c r="W1066" s="101"/>
      <c r="X1066" s="101"/>
      <c r="Y1066" s="101"/>
      <c r="Z1066" s="101"/>
      <c r="AA1066" s="101"/>
      <c r="AB1066" s="101"/>
      <c r="AC1066" s="101"/>
      <c r="AD1066" s="101"/>
      <c r="AE1066" s="101"/>
      <c r="AF1066" s="101"/>
    </row>
    <row r="1067" spans="1:32">
      <c r="A1067" s="101"/>
      <c r="B1067" s="101"/>
      <c r="C1067" s="101"/>
      <c r="D1067" s="101"/>
      <c r="E1067" s="101"/>
      <c r="F1067" s="101"/>
      <c r="G1067" s="101"/>
      <c r="H1067" s="101"/>
      <c r="I1067" s="101"/>
      <c r="J1067" s="101"/>
      <c r="K1067" s="101"/>
      <c r="L1067" s="101"/>
      <c r="M1067" s="101"/>
      <c r="N1067" s="101"/>
      <c r="O1067" s="101"/>
      <c r="P1067" s="101"/>
      <c r="Q1067" s="101"/>
      <c r="R1067" s="101"/>
      <c r="S1067" s="101"/>
      <c r="T1067" s="101"/>
      <c r="U1067" s="101"/>
      <c r="V1067" s="101"/>
      <c r="W1067" s="101"/>
      <c r="X1067" s="101"/>
      <c r="Y1067" s="101"/>
      <c r="Z1067" s="101"/>
      <c r="AA1067" s="101"/>
      <c r="AB1067" s="101"/>
      <c r="AC1067" s="101"/>
      <c r="AD1067" s="101"/>
      <c r="AE1067" s="101"/>
      <c r="AF1067" s="101"/>
    </row>
    <row r="1068" spans="1:32">
      <c r="A1068" s="101"/>
      <c r="B1068" s="101"/>
      <c r="C1068" s="101"/>
      <c r="D1068" s="101"/>
      <c r="E1068" s="101"/>
      <c r="F1068" s="101"/>
      <c r="G1068" s="101"/>
      <c r="H1068" s="101"/>
      <c r="I1068" s="101"/>
      <c r="J1068" s="101"/>
      <c r="K1068" s="101"/>
      <c r="L1068" s="101"/>
      <c r="M1068" s="101"/>
      <c r="N1068" s="101"/>
      <c r="O1068" s="101"/>
      <c r="P1068" s="101"/>
      <c r="Q1068" s="101"/>
      <c r="R1068" s="101"/>
      <c r="S1068" s="101"/>
      <c r="T1068" s="101"/>
      <c r="U1068" s="101"/>
      <c r="V1068" s="101"/>
      <c r="W1068" s="101"/>
      <c r="X1068" s="101"/>
      <c r="Y1068" s="101"/>
      <c r="Z1068" s="101"/>
      <c r="AA1068" s="101"/>
      <c r="AB1068" s="101"/>
      <c r="AC1068" s="101"/>
      <c r="AD1068" s="101"/>
      <c r="AE1068" s="101"/>
      <c r="AF1068" s="101"/>
    </row>
    <row r="1069" spans="1:32">
      <c r="A1069" s="101"/>
      <c r="B1069" s="101"/>
      <c r="C1069" s="101"/>
      <c r="D1069" s="101"/>
      <c r="E1069" s="101"/>
      <c r="F1069" s="101"/>
      <c r="G1069" s="101"/>
      <c r="H1069" s="101"/>
      <c r="I1069" s="101"/>
      <c r="J1069" s="101"/>
      <c r="K1069" s="101"/>
      <c r="L1069" s="101"/>
      <c r="M1069" s="101"/>
      <c r="N1069" s="101"/>
      <c r="O1069" s="101"/>
      <c r="P1069" s="101"/>
      <c r="Q1069" s="101"/>
      <c r="R1069" s="101"/>
      <c r="S1069" s="101"/>
      <c r="T1069" s="101"/>
      <c r="U1069" s="101"/>
      <c r="V1069" s="101"/>
      <c r="W1069" s="101"/>
      <c r="X1069" s="101"/>
      <c r="Y1069" s="101"/>
      <c r="Z1069" s="101"/>
      <c r="AA1069" s="101"/>
      <c r="AB1069" s="101"/>
      <c r="AC1069" s="101"/>
      <c r="AD1069" s="101"/>
      <c r="AE1069" s="101"/>
      <c r="AF1069" s="101"/>
    </row>
    <row r="1070" spans="1:32">
      <c r="A1070" s="101"/>
      <c r="B1070" s="101"/>
      <c r="C1070" s="101"/>
      <c r="D1070" s="101"/>
      <c r="E1070" s="101"/>
      <c r="F1070" s="101"/>
      <c r="G1070" s="101"/>
      <c r="H1070" s="101"/>
      <c r="I1070" s="101"/>
      <c r="J1070" s="101"/>
      <c r="K1070" s="101"/>
      <c r="L1070" s="101"/>
      <c r="M1070" s="101"/>
      <c r="N1070" s="101"/>
      <c r="O1070" s="101"/>
      <c r="P1070" s="101"/>
      <c r="Q1070" s="101"/>
      <c r="R1070" s="101"/>
      <c r="S1070" s="101"/>
      <c r="T1070" s="101"/>
      <c r="U1070" s="101"/>
      <c r="V1070" s="101"/>
      <c r="W1070" s="101"/>
      <c r="X1070" s="101"/>
      <c r="Y1070" s="101"/>
      <c r="Z1070" s="101"/>
      <c r="AA1070" s="101"/>
      <c r="AB1070" s="101"/>
      <c r="AC1070" s="101"/>
      <c r="AD1070" s="101"/>
      <c r="AE1070" s="101"/>
      <c r="AF1070" s="101"/>
    </row>
    <row r="1071" spans="1:32">
      <c r="A1071" s="101"/>
      <c r="B1071" s="101"/>
      <c r="C1071" s="101"/>
      <c r="D1071" s="101"/>
      <c r="E1071" s="101"/>
      <c r="F1071" s="101"/>
      <c r="G1071" s="101"/>
      <c r="H1071" s="101"/>
      <c r="I1071" s="101"/>
      <c r="J1071" s="101"/>
      <c r="K1071" s="101"/>
      <c r="L1071" s="101"/>
      <c r="M1071" s="101"/>
      <c r="N1071" s="101"/>
      <c r="O1071" s="101"/>
      <c r="P1071" s="101"/>
      <c r="Q1071" s="101"/>
      <c r="R1071" s="101"/>
      <c r="S1071" s="101"/>
      <c r="T1071" s="101"/>
      <c r="U1071" s="101"/>
      <c r="V1071" s="101"/>
      <c r="W1071" s="101"/>
      <c r="X1071" s="101"/>
      <c r="Y1071" s="101"/>
      <c r="Z1071" s="101"/>
      <c r="AA1071" s="101"/>
      <c r="AB1071" s="101"/>
      <c r="AC1071" s="101"/>
      <c r="AD1071" s="101"/>
      <c r="AE1071" s="101"/>
      <c r="AF1071" s="101"/>
    </row>
    <row r="1072" spans="1:32">
      <c r="A1072" s="101"/>
      <c r="B1072" s="101"/>
      <c r="C1072" s="101"/>
      <c r="D1072" s="101"/>
      <c r="E1072" s="101"/>
      <c r="F1072" s="101"/>
      <c r="G1072" s="101"/>
      <c r="H1072" s="101"/>
      <c r="I1072" s="101"/>
      <c r="J1072" s="101"/>
      <c r="K1072" s="101"/>
      <c r="L1072" s="101"/>
      <c r="M1072" s="101"/>
      <c r="N1072" s="101"/>
      <c r="O1072" s="101"/>
      <c r="P1072" s="101"/>
      <c r="Q1072" s="101"/>
      <c r="R1072" s="101"/>
      <c r="S1072" s="101"/>
      <c r="T1072" s="101"/>
      <c r="U1072" s="101"/>
      <c r="V1072" s="101"/>
      <c r="W1072" s="101"/>
      <c r="X1072" s="101"/>
      <c r="Y1072" s="101"/>
      <c r="Z1072" s="101"/>
      <c r="AA1072" s="101"/>
      <c r="AB1072" s="101"/>
      <c r="AC1072" s="101"/>
      <c r="AD1072" s="101"/>
      <c r="AE1072" s="101"/>
      <c r="AF1072" s="101"/>
    </row>
    <row r="1073" spans="1:32">
      <c r="A1073" s="101"/>
      <c r="B1073" s="101"/>
      <c r="C1073" s="101"/>
      <c r="D1073" s="101"/>
      <c r="E1073" s="101"/>
      <c r="F1073" s="101"/>
      <c r="G1073" s="101"/>
      <c r="H1073" s="101"/>
      <c r="I1073" s="101"/>
      <c r="J1073" s="101"/>
      <c r="K1073" s="101"/>
      <c r="L1073" s="101"/>
      <c r="M1073" s="101"/>
      <c r="N1073" s="101"/>
      <c r="O1073" s="101"/>
      <c r="P1073" s="101"/>
      <c r="Q1073" s="101"/>
      <c r="R1073" s="101"/>
      <c r="S1073" s="101"/>
      <c r="T1073" s="101"/>
      <c r="U1073" s="101"/>
      <c r="V1073" s="101"/>
      <c r="W1073" s="101"/>
      <c r="X1073" s="101"/>
      <c r="Y1073" s="101"/>
      <c r="Z1073" s="101"/>
      <c r="AA1073" s="101"/>
      <c r="AB1073" s="101"/>
      <c r="AC1073" s="101"/>
      <c r="AD1073" s="101"/>
      <c r="AE1073" s="101"/>
      <c r="AF1073" s="101"/>
    </row>
    <row r="1074" spans="1:32">
      <c r="A1074" s="101"/>
      <c r="B1074" s="101"/>
      <c r="C1074" s="101"/>
      <c r="D1074" s="101"/>
      <c r="E1074" s="101"/>
      <c r="F1074" s="101"/>
      <c r="G1074" s="101"/>
      <c r="H1074" s="101"/>
      <c r="I1074" s="101"/>
      <c r="J1074" s="101"/>
      <c r="K1074" s="101"/>
      <c r="L1074" s="101"/>
      <c r="M1074" s="101"/>
      <c r="N1074" s="101"/>
      <c r="O1074" s="101"/>
      <c r="P1074" s="101"/>
      <c r="Q1074" s="101"/>
      <c r="R1074" s="101"/>
      <c r="S1074" s="101"/>
      <c r="T1074" s="101"/>
      <c r="U1074" s="101"/>
      <c r="V1074" s="101"/>
      <c r="W1074" s="101"/>
      <c r="X1074" s="101"/>
      <c r="Y1074" s="101"/>
      <c r="Z1074" s="101"/>
      <c r="AA1074" s="101"/>
      <c r="AB1074" s="101"/>
      <c r="AC1074" s="101"/>
      <c r="AD1074" s="101"/>
      <c r="AE1074" s="101"/>
      <c r="AF1074" s="101"/>
    </row>
    <row r="1075" spans="1:32">
      <c r="A1075" s="101"/>
      <c r="B1075" s="101"/>
      <c r="C1075" s="101"/>
      <c r="D1075" s="101"/>
      <c r="E1075" s="101"/>
      <c r="F1075" s="101"/>
      <c r="G1075" s="101"/>
      <c r="H1075" s="101"/>
      <c r="I1075" s="101"/>
      <c r="J1075" s="101"/>
      <c r="K1075" s="101"/>
      <c r="L1075" s="101"/>
      <c r="M1075" s="101"/>
      <c r="N1075" s="101"/>
      <c r="O1075" s="101"/>
      <c r="P1075" s="101"/>
      <c r="Q1075" s="101"/>
      <c r="R1075" s="101"/>
      <c r="S1075" s="101"/>
      <c r="T1075" s="101"/>
      <c r="U1075" s="101"/>
      <c r="V1075" s="101"/>
      <c r="W1075" s="101"/>
      <c r="X1075" s="101"/>
      <c r="Y1075" s="101"/>
      <c r="Z1075" s="101"/>
      <c r="AA1075" s="101"/>
      <c r="AB1075" s="101"/>
      <c r="AC1075" s="101"/>
      <c r="AD1075" s="101"/>
      <c r="AE1075" s="101"/>
      <c r="AF1075" s="101"/>
    </row>
    <row r="1076" spans="1:32">
      <c r="A1076" s="101"/>
      <c r="B1076" s="101"/>
      <c r="C1076" s="101"/>
      <c r="D1076" s="101"/>
      <c r="E1076" s="101"/>
      <c r="F1076" s="101"/>
      <c r="G1076" s="101"/>
      <c r="H1076" s="101"/>
      <c r="I1076" s="101"/>
      <c r="J1076" s="101"/>
      <c r="K1076" s="101"/>
      <c r="L1076" s="101"/>
      <c r="M1076" s="101"/>
      <c r="N1076" s="101"/>
      <c r="O1076" s="101"/>
      <c r="P1076" s="101"/>
      <c r="Q1076" s="101"/>
      <c r="R1076" s="101"/>
      <c r="S1076" s="101"/>
      <c r="T1076" s="101"/>
      <c r="U1076" s="101"/>
      <c r="V1076" s="101"/>
      <c r="W1076" s="101"/>
      <c r="X1076" s="101"/>
      <c r="Y1076" s="101"/>
      <c r="Z1076" s="101"/>
      <c r="AA1076" s="101"/>
      <c r="AB1076" s="101"/>
      <c r="AC1076" s="101"/>
      <c r="AD1076" s="101"/>
      <c r="AE1076" s="101"/>
      <c r="AF1076" s="101"/>
    </row>
    <row r="1077" spans="1:32">
      <c r="A1077" s="101"/>
      <c r="B1077" s="101"/>
      <c r="C1077" s="101"/>
      <c r="D1077" s="101"/>
      <c r="E1077" s="101"/>
      <c r="F1077" s="101"/>
      <c r="G1077" s="101"/>
      <c r="H1077" s="101"/>
      <c r="I1077" s="101"/>
      <c r="J1077" s="101"/>
      <c r="K1077" s="101"/>
      <c r="L1077" s="101"/>
      <c r="M1077" s="101"/>
      <c r="N1077" s="101"/>
      <c r="O1077" s="101"/>
      <c r="P1077" s="101"/>
      <c r="Q1077" s="101"/>
      <c r="R1077" s="101"/>
      <c r="S1077" s="101"/>
      <c r="T1077" s="101"/>
      <c r="U1077" s="101"/>
      <c r="V1077" s="101"/>
      <c r="W1077" s="101"/>
      <c r="X1077" s="101"/>
      <c r="Y1077" s="101"/>
      <c r="Z1077" s="101"/>
      <c r="AA1077" s="101"/>
      <c r="AB1077" s="101"/>
      <c r="AC1077" s="101"/>
      <c r="AD1077" s="101"/>
      <c r="AE1077" s="101"/>
      <c r="AF1077" s="101"/>
    </row>
    <row r="1078" spans="1:32">
      <c r="A1078" s="101"/>
      <c r="B1078" s="101"/>
      <c r="C1078" s="101"/>
      <c r="D1078" s="101"/>
      <c r="E1078" s="101"/>
      <c r="F1078" s="101"/>
      <c r="G1078" s="101"/>
      <c r="H1078" s="101"/>
      <c r="I1078" s="101"/>
      <c r="J1078" s="101"/>
      <c r="K1078" s="101"/>
      <c r="L1078" s="101"/>
      <c r="M1078" s="101"/>
      <c r="N1078" s="101"/>
      <c r="O1078" s="101"/>
      <c r="P1078" s="101"/>
      <c r="Q1078" s="101"/>
      <c r="R1078" s="101"/>
      <c r="S1078" s="101"/>
      <c r="T1078" s="101"/>
      <c r="U1078" s="101"/>
      <c r="V1078" s="101"/>
      <c r="W1078" s="101"/>
      <c r="X1078" s="101"/>
      <c r="Y1078" s="101"/>
      <c r="Z1078" s="101"/>
      <c r="AA1078" s="101"/>
      <c r="AB1078" s="101"/>
      <c r="AC1078" s="101"/>
      <c r="AD1078" s="101"/>
      <c r="AE1078" s="101"/>
      <c r="AF1078" s="101"/>
    </row>
    <row r="1079" spans="1:32">
      <c r="A1079" s="101"/>
      <c r="B1079" s="101"/>
      <c r="C1079" s="101"/>
      <c r="D1079" s="101"/>
      <c r="E1079" s="101"/>
      <c r="F1079" s="101"/>
      <c r="G1079" s="101"/>
      <c r="H1079" s="101"/>
      <c r="I1079" s="101"/>
      <c r="J1079" s="101"/>
      <c r="K1079" s="101"/>
      <c r="L1079" s="101"/>
      <c r="M1079" s="101"/>
      <c r="N1079" s="101"/>
      <c r="O1079" s="101"/>
      <c r="P1079" s="101"/>
      <c r="Q1079" s="101"/>
      <c r="R1079" s="101"/>
      <c r="S1079" s="101"/>
      <c r="T1079" s="101"/>
      <c r="U1079" s="101"/>
      <c r="V1079" s="101"/>
      <c r="W1079" s="101"/>
      <c r="X1079" s="101"/>
      <c r="Y1079" s="101"/>
      <c r="Z1079" s="101"/>
      <c r="AA1079" s="101"/>
      <c r="AB1079" s="101"/>
      <c r="AC1079" s="101"/>
      <c r="AD1079" s="101"/>
      <c r="AE1079" s="101"/>
      <c r="AF1079" s="101"/>
    </row>
    <row r="1080" spans="1:32">
      <c r="A1080" s="101"/>
      <c r="B1080" s="101"/>
      <c r="C1080" s="101"/>
      <c r="D1080" s="101"/>
      <c r="E1080" s="101"/>
      <c r="F1080" s="101"/>
      <c r="G1080" s="101"/>
      <c r="H1080" s="101"/>
      <c r="I1080" s="101"/>
      <c r="J1080" s="101"/>
      <c r="K1080" s="101"/>
      <c r="L1080" s="101"/>
      <c r="M1080" s="101"/>
      <c r="N1080" s="101"/>
      <c r="O1080" s="101"/>
      <c r="P1080" s="101"/>
      <c r="Q1080" s="101"/>
      <c r="R1080" s="101"/>
      <c r="S1080" s="101"/>
      <c r="T1080" s="101"/>
      <c r="U1080" s="101"/>
      <c r="V1080" s="101"/>
      <c r="W1080" s="101"/>
      <c r="X1080" s="101"/>
      <c r="Y1080" s="101"/>
      <c r="Z1080" s="101"/>
      <c r="AA1080" s="101"/>
      <c r="AB1080" s="101"/>
      <c r="AC1080" s="101"/>
      <c r="AD1080" s="101"/>
      <c r="AE1080" s="101"/>
      <c r="AF1080" s="101"/>
    </row>
    <row r="1081" spans="1:32">
      <c r="A1081" s="101"/>
      <c r="B1081" s="101"/>
      <c r="C1081" s="101"/>
      <c r="D1081" s="101"/>
      <c r="E1081" s="101"/>
      <c r="F1081" s="101"/>
      <c r="G1081" s="101"/>
      <c r="H1081" s="101"/>
      <c r="I1081" s="101"/>
      <c r="J1081" s="101"/>
      <c r="K1081" s="101"/>
      <c r="L1081" s="101"/>
      <c r="M1081" s="101"/>
      <c r="N1081" s="101"/>
      <c r="O1081" s="101"/>
      <c r="P1081" s="101"/>
      <c r="Q1081" s="101"/>
      <c r="R1081" s="101"/>
      <c r="S1081" s="101"/>
      <c r="T1081" s="101"/>
      <c r="U1081" s="101"/>
      <c r="V1081" s="101"/>
      <c r="W1081" s="101"/>
      <c r="X1081" s="101"/>
      <c r="Y1081" s="101"/>
      <c r="Z1081" s="101"/>
      <c r="AA1081" s="101"/>
      <c r="AB1081" s="101"/>
      <c r="AC1081" s="101"/>
      <c r="AD1081" s="101"/>
      <c r="AE1081" s="101"/>
      <c r="AF1081" s="101"/>
    </row>
    <row r="1082" spans="1:32">
      <c r="A1082" s="101"/>
      <c r="B1082" s="101"/>
      <c r="C1082" s="101"/>
      <c r="D1082" s="101"/>
      <c r="E1082" s="101"/>
      <c r="F1082" s="101"/>
      <c r="G1082" s="101"/>
      <c r="H1082" s="101"/>
      <c r="I1082" s="101"/>
      <c r="J1082" s="101"/>
      <c r="K1082" s="101"/>
      <c r="L1082" s="101"/>
      <c r="M1082" s="101"/>
      <c r="N1082" s="101"/>
      <c r="O1082" s="101"/>
      <c r="P1082" s="101"/>
      <c r="Q1082" s="101"/>
      <c r="R1082" s="101"/>
      <c r="S1082" s="101"/>
      <c r="T1082" s="101"/>
      <c r="U1082" s="101"/>
      <c r="V1082" s="101"/>
      <c r="W1082" s="101"/>
      <c r="X1082" s="101"/>
      <c r="Y1082" s="101"/>
      <c r="Z1082" s="101"/>
      <c r="AA1082" s="101"/>
      <c r="AB1082" s="101"/>
      <c r="AC1082" s="101"/>
      <c r="AD1082" s="101"/>
      <c r="AE1082" s="101"/>
      <c r="AF1082" s="101"/>
    </row>
    <row r="1083" spans="1:32">
      <c r="A1083" s="101"/>
      <c r="B1083" s="101"/>
      <c r="C1083" s="101"/>
      <c r="D1083" s="101"/>
      <c r="E1083" s="101"/>
      <c r="F1083" s="101"/>
      <c r="G1083" s="101"/>
      <c r="H1083" s="101"/>
      <c r="I1083" s="101"/>
      <c r="J1083" s="101"/>
      <c r="K1083" s="101"/>
      <c r="L1083" s="101"/>
      <c r="M1083" s="101"/>
      <c r="N1083" s="101"/>
      <c r="O1083" s="101"/>
      <c r="P1083" s="101"/>
      <c r="Q1083" s="101"/>
      <c r="R1083" s="101"/>
      <c r="S1083" s="101"/>
      <c r="T1083" s="101"/>
      <c r="U1083" s="101"/>
      <c r="V1083" s="101"/>
      <c r="W1083" s="101"/>
      <c r="X1083" s="101"/>
      <c r="Y1083" s="101"/>
      <c r="Z1083" s="101"/>
      <c r="AA1083" s="101"/>
      <c r="AB1083" s="101"/>
      <c r="AC1083" s="101"/>
      <c r="AD1083" s="101"/>
      <c r="AE1083" s="101"/>
      <c r="AF1083" s="101"/>
    </row>
    <row r="1084" spans="1:32">
      <c r="A1084" s="101"/>
      <c r="B1084" s="101"/>
      <c r="C1084" s="101"/>
      <c r="D1084" s="101"/>
      <c r="E1084" s="101"/>
      <c r="F1084" s="101"/>
      <c r="G1084" s="101"/>
      <c r="H1084" s="101"/>
      <c r="I1084" s="101"/>
      <c r="J1084" s="101"/>
      <c r="K1084" s="101"/>
      <c r="L1084" s="101"/>
      <c r="M1084" s="101"/>
      <c r="N1084" s="101"/>
      <c r="O1084" s="101"/>
      <c r="P1084" s="101"/>
      <c r="Q1084" s="101"/>
      <c r="R1084" s="101"/>
      <c r="S1084" s="101"/>
      <c r="T1084" s="101"/>
      <c r="U1084" s="101"/>
      <c r="V1084" s="101"/>
      <c r="W1084" s="101"/>
      <c r="X1084" s="101"/>
      <c r="Y1084" s="101"/>
      <c r="Z1084" s="101"/>
      <c r="AA1084" s="101"/>
      <c r="AB1084" s="101"/>
      <c r="AC1084" s="101"/>
      <c r="AD1084" s="101"/>
      <c r="AE1084" s="101"/>
      <c r="AF1084" s="101"/>
    </row>
    <row r="1085" spans="1:32">
      <c r="A1085" s="101"/>
      <c r="B1085" s="101"/>
      <c r="C1085" s="101"/>
      <c r="D1085" s="101"/>
      <c r="E1085" s="101"/>
      <c r="F1085" s="101"/>
      <c r="G1085" s="101"/>
      <c r="H1085" s="101"/>
      <c r="I1085" s="101"/>
      <c r="J1085" s="101"/>
      <c r="K1085" s="101"/>
      <c r="L1085" s="101"/>
      <c r="M1085" s="101"/>
      <c r="N1085" s="101"/>
      <c r="O1085" s="101"/>
      <c r="P1085" s="101"/>
      <c r="Q1085" s="101"/>
      <c r="R1085" s="101"/>
      <c r="S1085" s="101"/>
      <c r="T1085" s="101"/>
      <c r="U1085" s="101"/>
      <c r="V1085" s="101"/>
      <c r="W1085" s="101"/>
      <c r="X1085" s="101"/>
      <c r="Y1085" s="101"/>
      <c r="Z1085" s="101"/>
      <c r="AA1085" s="101"/>
      <c r="AB1085" s="101"/>
      <c r="AC1085" s="101"/>
      <c r="AD1085" s="101"/>
      <c r="AE1085" s="101"/>
      <c r="AF1085" s="101"/>
    </row>
    <row r="1086" spans="1:32">
      <c r="A1086" s="101"/>
      <c r="B1086" s="101"/>
      <c r="C1086" s="101"/>
      <c r="D1086" s="101"/>
      <c r="E1086" s="101"/>
      <c r="F1086" s="101"/>
      <c r="G1086" s="101"/>
      <c r="H1086" s="101"/>
      <c r="I1086" s="101"/>
      <c r="J1086" s="101"/>
      <c r="K1086" s="101"/>
      <c r="L1086" s="101"/>
      <c r="M1086" s="101"/>
      <c r="N1086" s="101"/>
      <c r="O1086" s="101"/>
      <c r="P1086" s="101"/>
      <c r="Q1086" s="101"/>
      <c r="R1086" s="101"/>
      <c r="S1086" s="101"/>
      <c r="T1086" s="101"/>
      <c r="U1086" s="101"/>
      <c r="V1086" s="101"/>
      <c r="W1086" s="101"/>
      <c r="X1086" s="101"/>
      <c r="Y1086" s="101"/>
      <c r="Z1086" s="101"/>
      <c r="AA1086" s="101"/>
      <c r="AB1086" s="101"/>
      <c r="AC1086" s="101"/>
      <c r="AD1086" s="101"/>
      <c r="AE1086" s="101"/>
      <c r="AF1086" s="101"/>
    </row>
    <row r="1087" spans="1:32">
      <c r="A1087" s="101"/>
      <c r="B1087" s="101"/>
      <c r="C1087" s="101"/>
      <c r="D1087" s="101"/>
      <c r="E1087" s="101"/>
      <c r="F1087" s="101"/>
      <c r="G1087" s="101"/>
      <c r="H1087" s="101"/>
      <c r="I1087" s="101"/>
      <c r="J1087" s="101"/>
      <c r="K1087" s="101"/>
      <c r="L1087" s="101"/>
      <c r="M1087" s="101"/>
      <c r="N1087" s="101"/>
      <c r="O1087" s="101"/>
      <c r="P1087" s="101"/>
      <c r="Q1087" s="101"/>
      <c r="R1087" s="101"/>
      <c r="S1087" s="101"/>
      <c r="T1087" s="101"/>
      <c r="U1087" s="101"/>
      <c r="V1087" s="101"/>
      <c r="W1087" s="101"/>
      <c r="X1087" s="101"/>
      <c r="Y1087" s="101"/>
      <c r="Z1087" s="101"/>
      <c r="AA1087" s="101"/>
      <c r="AB1087" s="101"/>
      <c r="AC1087" s="101"/>
      <c r="AD1087" s="101"/>
      <c r="AE1087" s="101"/>
      <c r="AF1087" s="101"/>
    </row>
    <row r="1088" spans="1:32">
      <c r="A1088" s="101"/>
      <c r="B1088" s="101"/>
      <c r="C1088" s="101"/>
      <c r="D1088" s="101"/>
      <c r="E1088" s="101"/>
      <c r="F1088" s="101"/>
      <c r="G1088" s="101"/>
      <c r="H1088" s="101"/>
      <c r="I1088" s="101"/>
      <c r="J1088" s="101"/>
      <c r="K1088" s="101"/>
      <c r="L1088" s="101"/>
      <c r="M1088" s="101"/>
      <c r="N1088" s="101"/>
      <c r="O1088" s="101"/>
      <c r="P1088" s="101"/>
      <c r="Q1088" s="101"/>
      <c r="R1088" s="101"/>
      <c r="S1088" s="101"/>
      <c r="T1088" s="101"/>
      <c r="U1088" s="101"/>
      <c r="V1088" s="101"/>
      <c r="W1088" s="101"/>
      <c r="X1088" s="101"/>
      <c r="Y1088" s="101"/>
      <c r="Z1088" s="101"/>
      <c r="AA1088" s="101"/>
      <c r="AB1088" s="101"/>
      <c r="AC1088" s="101"/>
      <c r="AD1088" s="101"/>
      <c r="AE1088" s="101"/>
      <c r="AF1088" s="101"/>
    </row>
    <row r="1089" spans="1:32">
      <c r="A1089" s="101"/>
      <c r="B1089" s="101"/>
      <c r="C1089" s="101"/>
      <c r="D1089" s="101"/>
      <c r="E1089" s="101"/>
      <c r="F1089" s="101"/>
      <c r="G1089" s="101"/>
      <c r="H1089" s="101"/>
      <c r="I1089" s="101"/>
      <c r="J1089" s="101"/>
      <c r="K1089" s="101"/>
      <c r="L1089" s="101"/>
      <c r="M1089" s="101"/>
      <c r="N1089" s="101"/>
      <c r="O1089" s="101"/>
      <c r="P1089" s="101"/>
      <c r="Q1089" s="101"/>
      <c r="R1089" s="101"/>
      <c r="S1089" s="101"/>
      <c r="T1089" s="101"/>
      <c r="U1089" s="101"/>
      <c r="V1089" s="101"/>
      <c r="W1089" s="101"/>
      <c r="X1089" s="101"/>
      <c r="Y1089" s="101"/>
      <c r="Z1089" s="101"/>
      <c r="AA1089" s="101"/>
      <c r="AB1089" s="101"/>
      <c r="AC1089" s="101"/>
      <c r="AD1089" s="101"/>
      <c r="AE1089" s="101"/>
      <c r="AF1089" s="101"/>
    </row>
    <row r="1090" spans="1:32">
      <c r="A1090" s="101"/>
      <c r="B1090" s="101"/>
      <c r="C1090" s="101"/>
      <c r="D1090" s="101"/>
      <c r="E1090" s="101"/>
      <c r="F1090" s="101"/>
      <c r="G1090" s="101"/>
      <c r="H1090" s="101"/>
      <c r="I1090" s="101"/>
      <c r="J1090" s="101"/>
      <c r="K1090" s="101"/>
      <c r="L1090" s="101"/>
      <c r="M1090" s="101"/>
      <c r="N1090" s="101"/>
      <c r="O1090" s="101"/>
      <c r="P1090" s="101"/>
      <c r="Q1090" s="101"/>
      <c r="R1090" s="101"/>
      <c r="S1090" s="101"/>
      <c r="T1090" s="101"/>
      <c r="U1090" s="101"/>
      <c r="V1090" s="101"/>
      <c r="W1090" s="101"/>
      <c r="X1090" s="101"/>
      <c r="Y1090" s="101"/>
      <c r="Z1090" s="101"/>
      <c r="AA1090" s="101"/>
      <c r="AB1090" s="101"/>
      <c r="AC1090" s="101"/>
      <c r="AD1090" s="101"/>
      <c r="AE1090" s="101"/>
      <c r="AF1090" s="101"/>
    </row>
    <row r="1091" spans="1:32">
      <c r="A1091" s="101"/>
      <c r="B1091" s="101"/>
      <c r="C1091" s="101"/>
      <c r="D1091" s="101"/>
      <c r="E1091" s="101"/>
      <c r="F1091" s="101"/>
      <c r="G1091" s="101"/>
      <c r="H1091" s="101"/>
      <c r="I1091" s="101"/>
      <c r="J1091" s="101"/>
      <c r="K1091" s="101"/>
      <c r="L1091" s="101"/>
      <c r="M1091" s="101"/>
      <c r="N1091" s="101"/>
      <c r="O1091" s="101"/>
      <c r="P1091" s="101"/>
      <c r="Q1091" s="101"/>
      <c r="R1091" s="101"/>
      <c r="S1091" s="101"/>
      <c r="T1091" s="101"/>
      <c r="U1091" s="101"/>
      <c r="V1091" s="101"/>
      <c r="W1091" s="101"/>
      <c r="X1091" s="101"/>
      <c r="Y1091" s="101"/>
      <c r="Z1091" s="101"/>
      <c r="AA1091" s="101"/>
      <c r="AB1091" s="101"/>
      <c r="AC1091" s="101"/>
      <c r="AD1091" s="101"/>
      <c r="AE1091" s="101"/>
      <c r="AF1091" s="101"/>
    </row>
    <row r="1092" spans="1:32">
      <c r="A1092" s="101"/>
      <c r="B1092" s="101"/>
      <c r="C1092" s="101"/>
      <c r="D1092" s="101"/>
      <c r="E1092" s="101"/>
      <c r="F1092" s="101"/>
      <c r="G1092" s="101"/>
      <c r="H1092" s="101"/>
      <c r="I1092" s="101"/>
      <c r="J1092" s="101"/>
      <c r="K1092" s="101"/>
      <c r="L1092" s="101"/>
      <c r="M1092" s="101"/>
      <c r="N1092" s="101"/>
      <c r="O1092" s="101"/>
      <c r="P1092" s="101"/>
      <c r="Q1092" s="101"/>
      <c r="R1092" s="101"/>
      <c r="S1092" s="101"/>
      <c r="T1092" s="101"/>
      <c r="U1092" s="101"/>
      <c r="V1092" s="101"/>
      <c r="W1092" s="101"/>
      <c r="X1092" s="101"/>
      <c r="Y1092" s="101"/>
      <c r="Z1092" s="101"/>
      <c r="AA1092" s="101"/>
      <c r="AB1092" s="101"/>
      <c r="AC1092" s="101"/>
      <c r="AD1092" s="101"/>
      <c r="AE1092" s="101"/>
      <c r="AF1092" s="101"/>
    </row>
    <row r="1093" spans="1:32">
      <c r="A1093" s="101"/>
      <c r="B1093" s="101"/>
      <c r="C1093" s="101"/>
      <c r="D1093" s="101"/>
      <c r="E1093" s="101"/>
      <c r="F1093" s="101"/>
      <c r="G1093" s="101"/>
      <c r="H1093" s="101"/>
      <c r="I1093" s="101"/>
      <c r="J1093" s="101"/>
      <c r="K1093" s="101"/>
      <c r="L1093" s="101"/>
      <c r="M1093" s="101"/>
      <c r="N1093" s="101"/>
      <c r="O1093" s="101"/>
      <c r="P1093" s="101"/>
      <c r="Q1093" s="101"/>
      <c r="R1093" s="101"/>
      <c r="S1093" s="101"/>
      <c r="T1093" s="101"/>
      <c r="U1093" s="101"/>
      <c r="V1093" s="101"/>
      <c r="W1093" s="101"/>
      <c r="X1093" s="101"/>
      <c r="Y1093" s="101"/>
      <c r="Z1093" s="101"/>
      <c r="AA1093" s="101"/>
      <c r="AB1093" s="101"/>
      <c r="AC1093" s="101"/>
      <c r="AD1093" s="101"/>
      <c r="AE1093" s="101"/>
      <c r="AF1093" s="101"/>
    </row>
    <row r="1094" spans="1:32">
      <c r="A1094" s="101"/>
      <c r="B1094" s="101"/>
      <c r="C1094" s="101"/>
      <c r="D1094" s="101"/>
      <c r="E1094" s="101"/>
      <c r="F1094" s="101"/>
      <c r="G1094" s="101"/>
      <c r="H1094" s="101"/>
      <c r="I1094" s="101"/>
      <c r="J1094" s="101"/>
      <c r="K1094" s="101"/>
      <c r="L1094" s="101"/>
      <c r="M1094" s="101"/>
      <c r="N1094" s="101"/>
      <c r="O1094" s="101"/>
      <c r="P1094" s="101"/>
      <c r="Q1094" s="101"/>
      <c r="R1094" s="101"/>
      <c r="S1094" s="101"/>
      <c r="T1094" s="101"/>
      <c r="U1094" s="101"/>
      <c r="V1094" s="101"/>
      <c r="W1094" s="101"/>
      <c r="X1094" s="101"/>
      <c r="Y1094" s="101"/>
      <c r="Z1094" s="101"/>
      <c r="AA1094" s="101"/>
      <c r="AB1094" s="101"/>
      <c r="AC1094" s="101"/>
      <c r="AD1094" s="101"/>
      <c r="AE1094" s="101"/>
      <c r="AF1094" s="101"/>
    </row>
    <row r="1095" spans="1:32">
      <c r="A1095" s="101"/>
      <c r="B1095" s="101"/>
      <c r="C1095" s="101"/>
      <c r="D1095" s="101"/>
      <c r="E1095" s="101"/>
      <c r="F1095" s="101"/>
      <c r="G1095" s="101"/>
      <c r="H1095" s="101"/>
      <c r="I1095" s="101"/>
      <c r="J1095" s="101"/>
      <c r="K1095" s="101"/>
      <c r="L1095" s="101"/>
      <c r="M1095" s="101"/>
      <c r="N1095" s="101"/>
      <c r="O1095" s="101"/>
      <c r="P1095" s="101"/>
      <c r="Q1095" s="101"/>
      <c r="R1095" s="101"/>
      <c r="S1095" s="101"/>
      <c r="T1095" s="101"/>
      <c r="U1095" s="101"/>
      <c r="V1095" s="101"/>
      <c r="W1095" s="101"/>
      <c r="X1095" s="101"/>
      <c r="Y1095" s="101"/>
      <c r="Z1095" s="101"/>
      <c r="AA1095" s="101"/>
      <c r="AB1095" s="101"/>
      <c r="AC1095" s="101"/>
      <c r="AD1095" s="101"/>
      <c r="AE1095" s="101"/>
      <c r="AF1095" s="101"/>
    </row>
    <row r="1096" spans="1:32">
      <c r="A1096" s="101"/>
      <c r="B1096" s="101"/>
      <c r="C1096" s="101"/>
      <c r="D1096" s="101"/>
      <c r="E1096" s="101"/>
      <c r="F1096" s="101"/>
      <c r="G1096" s="101"/>
      <c r="H1096" s="101"/>
      <c r="I1096" s="101"/>
      <c r="J1096" s="101"/>
      <c r="K1096" s="101"/>
      <c r="L1096" s="101"/>
      <c r="M1096" s="101"/>
      <c r="N1096" s="101"/>
      <c r="O1096" s="101"/>
      <c r="P1096" s="101"/>
      <c r="Q1096" s="101"/>
      <c r="R1096" s="101"/>
      <c r="S1096" s="101"/>
      <c r="T1096" s="101"/>
      <c r="U1096" s="101"/>
      <c r="V1096" s="101"/>
      <c r="W1096" s="101"/>
      <c r="X1096" s="101"/>
      <c r="Y1096" s="101"/>
      <c r="Z1096" s="101"/>
      <c r="AA1096" s="101"/>
      <c r="AB1096" s="101"/>
      <c r="AC1096" s="101"/>
      <c r="AD1096" s="101"/>
      <c r="AE1096" s="101"/>
      <c r="AF1096" s="101"/>
    </row>
    <row r="1097" spans="1:32">
      <c r="A1097" s="101"/>
      <c r="B1097" s="101"/>
      <c r="C1097" s="101"/>
      <c r="D1097" s="101"/>
      <c r="E1097" s="101"/>
      <c r="F1097" s="101"/>
      <c r="G1097" s="101"/>
      <c r="H1097" s="101"/>
      <c r="I1097" s="101"/>
      <c r="J1097" s="101"/>
      <c r="K1097" s="101"/>
      <c r="L1097" s="101"/>
      <c r="M1097" s="101"/>
      <c r="N1097" s="101"/>
      <c r="O1097" s="101"/>
      <c r="P1097" s="101"/>
      <c r="Q1097" s="101"/>
      <c r="R1097" s="101"/>
      <c r="S1097" s="101"/>
      <c r="T1097" s="101"/>
      <c r="U1097" s="101"/>
      <c r="V1097" s="101"/>
      <c r="W1097" s="101"/>
      <c r="X1097" s="101"/>
      <c r="Y1097" s="101"/>
      <c r="Z1097" s="101"/>
      <c r="AA1097" s="101"/>
      <c r="AB1097" s="101"/>
      <c r="AC1097" s="101"/>
      <c r="AD1097" s="101"/>
      <c r="AE1097" s="101"/>
      <c r="AF1097" s="101"/>
    </row>
    <row r="1098" spans="1:32">
      <c r="A1098" s="101"/>
      <c r="B1098" s="101"/>
      <c r="C1098" s="101"/>
      <c r="D1098" s="101"/>
      <c r="E1098" s="101"/>
      <c r="F1098" s="101"/>
      <c r="G1098" s="101"/>
      <c r="H1098" s="101"/>
      <c r="I1098" s="101"/>
      <c r="J1098" s="101"/>
      <c r="K1098" s="101"/>
      <c r="L1098" s="101"/>
      <c r="M1098" s="101"/>
      <c r="N1098" s="101"/>
      <c r="O1098" s="101"/>
      <c r="P1098" s="101"/>
      <c r="Q1098" s="101"/>
      <c r="R1098" s="101"/>
      <c r="S1098" s="101"/>
      <c r="T1098" s="101"/>
      <c r="U1098" s="101"/>
      <c r="V1098" s="101"/>
      <c r="W1098" s="101"/>
      <c r="X1098" s="101"/>
      <c r="Y1098" s="101"/>
      <c r="Z1098" s="101"/>
      <c r="AA1098" s="101"/>
      <c r="AB1098" s="101"/>
      <c r="AC1098" s="101"/>
      <c r="AD1098" s="101"/>
      <c r="AE1098" s="101"/>
      <c r="AF1098" s="101"/>
    </row>
    <row r="1099" spans="1:32">
      <c r="A1099" s="101"/>
      <c r="B1099" s="101"/>
      <c r="C1099" s="101"/>
      <c r="D1099" s="101"/>
      <c r="E1099" s="101"/>
      <c r="F1099" s="101"/>
      <c r="G1099" s="101"/>
      <c r="H1099" s="101"/>
      <c r="I1099" s="101"/>
      <c r="J1099" s="101"/>
      <c r="K1099" s="101"/>
      <c r="L1099" s="101"/>
      <c r="M1099" s="101"/>
      <c r="N1099" s="101"/>
      <c r="O1099" s="101"/>
      <c r="P1099" s="101"/>
      <c r="Q1099" s="101"/>
      <c r="R1099" s="101"/>
      <c r="S1099" s="101"/>
      <c r="T1099" s="101"/>
      <c r="U1099" s="101"/>
      <c r="V1099" s="101"/>
      <c r="W1099" s="101"/>
      <c r="X1099" s="101"/>
      <c r="Y1099" s="101"/>
      <c r="Z1099" s="101"/>
      <c r="AA1099" s="101"/>
      <c r="AB1099" s="101"/>
      <c r="AC1099" s="101"/>
      <c r="AD1099" s="101"/>
      <c r="AE1099" s="101"/>
      <c r="AF1099" s="101"/>
    </row>
    <row r="1100" spans="1:32">
      <c r="A1100" s="101"/>
      <c r="B1100" s="101"/>
      <c r="C1100" s="101"/>
      <c r="D1100" s="101"/>
      <c r="E1100" s="101"/>
      <c r="F1100" s="101"/>
      <c r="G1100" s="101"/>
      <c r="H1100" s="101"/>
      <c r="I1100" s="101"/>
      <c r="J1100" s="101"/>
      <c r="K1100" s="101"/>
      <c r="L1100" s="101"/>
      <c r="M1100" s="101"/>
      <c r="N1100" s="101"/>
      <c r="O1100" s="101"/>
      <c r="P1100" s="101"/>
      <c r="Q1100" s="101"/>
      <c r="R1100" s="101"/>
      <c r="S1100" s="101"/>
      <c r="T1100" s="101"/>
      <c r="U1100" s="101"/>
      <c r="V1100" s="101"/>
      <c r="W1100" s="101"/>
      <c r="X1100" s="101"/>
      <c r="Y1100" s="101"/>
      <c r="Z1100" s="101"/>
      <c r="AA1100" s="101"/>
      <c r="AB1100" s="101"/>
      <c r="AC1100" s="101"/>
      <c r="AD1100" s="101"/>
      <c r="AE1100" s="101"/>
      <c r="AF1100" s="101"/>
    </row>
    <row r="1101" spans="1:32">
      <c r="A1101" s="101"/>
      <c r="B1101" s="101"/>
      <c r="C1101" s="101"/>
      <c r="D1101" s="101"/>
      <c r="E1101" s="101"/>
      <c r="F1101" s="101"/>
      <c r="G1101" s="101"/>
      <c r="H1101" s="101"/>
      <c r="I1101" s="101"/>
      <c r="J1101" s="101"/>
      <c r="K1101" s="101"/>
      <c r="L1101" s="101"/>
      <c r="M1101" s="101"/>
      <c r="N1101" s="101"/>
      <c r="O1101" s="101"/>
      <c r="P1101" s="101"/>
      <c r="Q1101" s="101"/>
      <c r="R1101" s="101"/>
      <c r="S1101" s="101"/>
      <c r="T1101" s="101"/>
      <c r="U1101" s="101"/>
      <c r="V1101" s="101"/>
      <c r="W1101" s="101"/>
      <c r="X1101" s="101"/>
      <c r="Y1101" s="101"/>
      <c r="Z1101" s="101"/>
      <c r="AA1101" s="101"/>
      <c r="AB1101" s="101"/>
      <c r="AC1101" s="101"/>
      <c r="AD1101" s="101"/>
      <c r="AE1101" s="101"/>
      <c r="AF1101" s="101"/>
    </row>
    <row r="1102" spans="1:32">
      <c r="A1102" s="101"/>
      <c r="B1102" s="101"/>
      <c r="C1102" s="101"/>
      <c r="D1102" s="101"/>
      <c r="E1102" s="101"/>
      <c r="F1102" s="101"/>
      <c r="G1102" s="101"/>
      <c r="H1102" s="101"/>
      <c r="I1102" s="101"/>
      <c r="J1102" s="101"/>
      <c r="K1102" s="101"/>
      <c r="L1102" s="101"/>
      <c r="M1102" s="101"/>
      <c r="N1102" s="101"/>
      <c r="O1102" s="101"/>
      <c r="P1102" s="101"/>
      <c r="Q1102" s="101"/>
      <c r="R1102" s="101"/>
      <c r="S1102" s="101"/>
      <c r="T1102" s="101"/>
      <c r="U1102" s="101"/>
      <c r="V1102" s="101"/>
      <c r="W1102" s="101"/>
      <c r="X1102" s="101"/>
      <c r="Y1102" s="101"/>
      <c r="Z1102" s="101"/>
      <c r="AA1102" s="101"/>
      <c r="AB1102" s="101"/>
      <c r="AC1102" s="101"/>
      <c r="AD1102" s="101"/>
      <c r="AE1102" s="101"/>
      <c r="AF1102" s="101"/>
    </row>
    <row r="1103" spans="1:32">
      <c r="A1103" s="101"/>
      <c r="B1103" s="101"/>
      <c r="C1103" s="101"/>
      <c r="D1103" s="101"/>
      <c r="E1103" s="101"/>
      <c r="F1103" s="101"/>
      <c r="G1103" s="101"/>
      <c r="H1103" s="101"/>
      <c r="I1103" s="101"/>
      <c r="J1103" s="101"/>
      <c r="K1103" s="101"/>
      <c r="L1103" s="101"/>
      <c r="M1103" s="101"/>
      <c r="N1103" s="101"/>
      <c r="O1103" s="101"/>
      <c r="P1103" s="101"/>
      <c r="Q1103" s="101"/>
      <c r="R1103" s="101"/>
      <c r="S1103" s="101"/>
      <c r="T1103" s="101"/>
      <c r="U1103" s="101"/>
      <c r="V1103" s="101"/>
      <c r="W1103" s="101"/>
      <c r="X1103" s="101"/>
      <c r="Y1103" s="101"/>
      <c r="Z1103" s="101"/>
      <c r="AA1103" s="101"/>
      <c r="AB1103" s="101"/>
      <c r="AC1103" s="101"/>
      <c r="AD1103" s="101"/>
      <c r="AE1103" s="101"/>
      <c r="AF1103" s="101"/>
    </row>
    <row r="1104" spans="1:32">
      <c r="A1104" s="101"/>
      <c r="B1104" s="101"/>
      <c r="C1104" s="101"/>
      <c r="D1104" s="101"/>
      <c r="E1104" s="101"/>
      <c r="F1104" s="101"/>
      <c r="G1104" s="101"/>
      <c r="H1104" s="101"/>
      <c r="I1104" s="101"/>
      <c r="J1104" s="101"/>
      <c r="K1104" s="101"/>
      <c r="L1104" s="101"/>
      <c r="M1104" s="101"/>
      <c r="N1104" s="101"/>
      <c r="O1104" s="101"/>
      <c r="P1104" s="101"/>
      <c r="Q1104" s="101"/>
      <c r="R1104" s="101"/>
      <c r="S1104" s="101"/>
      <c r="T1104" s="101"/>
      <c r="U1104" s="101"/>
      <c r="V1104" s="101"/>
      <c r="W1104" s="101"/>
      <c r="X1104" s="101"/>
      <c r="Y1104" s="101"/>
      <c r="Z1104" s="101"/>
      <c r="AA1104" s="101"/>
      <c r="AB1104" s="101"/>
      <c r="AC1104" s="101"/>
      <c r="AD1104" s="101"/>
      <c r="AE1104" s="101"/>
      <c r="AF1104" s="101"/>
    </row>
    <row r="1105" spans="1:32">
      <c r="A1105" s="101"/>
      <c r="B1105" s="101"/>
      <c r="C1105" s="101"/>
      <c r="D1105" s="101"/>
      <c r="E1105" s="101"/>
      <c r="F1105" s="101"/>
      <c r="G1105" s="101"/>
      <c r="H1105" s="101"/>
      <c r="I1105" s="101"/>
      <c r="J1105" s="101"/>
      <c r="K1105" s="101"/>
      <c r="L1105" s="101"/>
      <c r="M1105" s="101"/>
      <c r="N1105" s="101"/>
      <c r="O1105" s="101"/>
      <c r="P1105" s="101"/>
      <c r="Q1105" s="101"/>
      <c r="R1105" s="101"/>
      <c r="S1105" s="101"/>
      <c r="T1105" s="101"/>
      <c r="U1105" s="101"/>
      <c r="V1105" s="101"/>
      <c r="W1105" s="101"/>
      <c r="X1105" s="101"/>
      <c r="Y1105" s="101"/>
      <c r="Z1105" s="101"/>
      <c r="AA1105" s="101"/>
      <c r="AB1105" s="101"/>
      <c r="AC1105" s="101"/>
      <c r="AD1105" s="101"/>
      <c r="AE1105" s="101"/>
      <c r="AF1105" s="101"/>
    </row>
    <row r="1106" spans="1:32">
      <c r="A1106" s="101"/>
      <c r="B1106" s="101"/>
      <c r="C1106" s="101"/>
      <c r="D1106" s="101"/>
      <c r="E1106" s="101"/>
      <c r="F1106" s="101"/>
      <c r="G1106" s="101"/>
      <c r="H1106" s="101"/>
      <c r="I1106" s="101"/>
      <c r="J1106" s="101"/>
      <c r="K1106" s="101"/>
      <c r="L1106" s="101"/>
      <c r="M1106" s="101"/>
      <c r="N1106" s="101"/>
      <c r="O1106" s="101"/>
      <c r="P1106" s="101"/>
      <c r="Q1106" s="101"/>
      <c r="R1106" s="101"/>
      <c r="S1106" s="101"/>
      <c r="T1106" s="101"/>
      <c r="U1106" s="101"/>
      <c r="V1106" s="101"/>
      <c r="W1106" s="101"/>
      <c r="X1106" s="101"/>
      <c r="Y1106" s="101"/>
      <c r="Z1106" s="101"/>
      <c r="AA1106" s="101"/>
      <c r="AB1106" s="101"/>
      <c r="AC1106" s="101"/>
      <c r="AD1106" s="101"/>
      <c r="AE1106" s="101"/>
      <c r="AF1106" s="101"/>
    </row>
    <row r="1107" spans="1:32">
      <c r="A1107" s="101"/>
      <c r="B1107" s="101"/>
      <c r="C1107" s="101"/>
      <c r="D1107" s="101"/>
      <c r="E1107" s="101"/>
      <c r="F1107" s="101"/>
      <c r="G1107" s="101"/>
      <c r="H1107" s="101"/>
      <c r="I1107" s="101"/>
      <c r="J1107" s="101"/>
      <c r="K1107" s="101"/>
      <c r="L1107" s="101"/>
      <c r="M1107" s="101"/>
      <c r="N1107" s="101"/>
      <c r="O1107" s="101"/>
      <c r="P1107" s="101"/>
      <c r="Q1107" s="101"/>
      <c r="R1107" s="101"/>
      <c r="S1107" s="101"/>
      <c r="T1107" s="101"/>
      <c r="U1107" s="101"/>
      <c r="V1107" s="101"/>
      <c r="W1107" s="101"/>
      <c r="X1107" s="101"/>
      <c r="Y1107" s="101"/>
      <c r="Z1107" s="101"/>
      <c r="AA1107" s="101"/>
      <c r="AB1107" s="101"/>
      <c r="AC1107" s="101"/>
      <c r="AD1107" s="101"/>
      <c r="AE1107" s="101"/>
      <c r="AF1107" s="101"/>
    </row>
    <row r="1108" spans="1:32">
      <c r="A1108" s="101"/>
      <c r="B1108" s="101"/>
      <c r="C1108" s="101"/>
      <c r="D1108" s="101"/>
      <c r="E1108" s="101"/>
      <c r="F1108" s="101"/>
      <c r="G1108" s="101"/>
      <c r="H1108" s="101"/>
      <c r="I1108" s="101"/>
      <c r="J1108" s="101"/>
      <c r="K1108" s="101"/>
      <c r="L1108" s="101"/>
      <c r="M1108" s="101"/>
      <c r="N1108" s="101"/>
      <c r="O1108" s="101"/>
      <c r="P1108" s="101"/>
      <c r="Q1108" s="101"/>
      <c r="R1108" s="101"/>
      <c r="S1108" s="101"/>
      <c r="T1108" s="101"/>
      <c r="U1108" s="101"/>
      <c r="V1108" s="101"/>
      <c r="W1108" s="101"/>
      <c r="X1108" s="101"/>
      <c r="Y1108" s="101"/>
      <c r="Z1108" s="101"/>
      <c r="AA1108" s="101"/>
      <c r="AB1108" s="101"/>
      <c r="AC1108" s="101"/>
      <c r="AD1108" s="101"/>
      <c r="AE1108" s="101"/>
      <c r="AF1108" s="101"/>
    </row>
    <row r="1109" spans="1:32">
      <c r="A1109" s="101"/>
      <c r="B1109" s="101"/>
      <c r="C1109" s="101"/>
      <c r="D1109" s="101"/>
      <c r="E1109" s="101"/>
      <c r="F1109" s="101"/>
      <c r="G1109" s="101"/>
      <c r="H1109" s="101"/>
      <c r="I1109" s="101"/>
      <c r="J1109" s="101"/>
      <c r="K1109" s="101"/>
      <c r="L1109" s="101"/>
      <c r="M1109" s="101"/>
      <c r="N1109" s="101"/>
      <c r="O1109" s="101"/>
      <c r="P1109" s="101"/>
      <c r="Q1109" s="101"/>
      <c r="R1109" s="101"/>
      <c r="S1109" s="101"/>
      <c r="T1109" s="101"/>
      <c r="U1109" s="101"/>
      <c r="V1109" s="101"/>
      <c r="W1109" s="101"/>
      <c r="X1109" s="101"/>
      <c r="Y1109" s="101"/>
      <c r="Z1109" s="101"/>
      <c r="AA1109" s="101"/>
      <c r="AB1109" s="101"/>
      <c r="AC1109" s="101"/>
      <c r="AD1109" s="101"/>
      <c r="AE1109" s="101"/>
      <c r="AF1109" s="101"/>
    </row>
    <row r="1110" spans="1:32">
      <c r="A1110" s="101"/>
      <c r="B1110" s="101"/>
      <c r="C1110" s="101"/>
      <c r="D1110" s="101"/>
      <c r="E1110" s="101"/>
      <c r="F1110" s="101"/>
      <c r="G1110" s="101"/>
      <c r="H1110" s="101"/>
      <c r="I1110" s="101"/>
      <c r="J1110" s="101"/>
      <c r="K1110" s="101"/>
      <c r="L1110" s="101"/>
      <c r="M1110" s="101"/>
      <c r="N1110" s="101"/>
      <c r="O1110" s="101"/>
      <c r="P1110" s="101"/>
      <c r="Q1110" s="101"/>
      <c r="R1110" s="101"/>
      <c r="S1110" s="101"/>
      <c r="T1110" s="101"/>
      <c r="U1110" s="101"/>
      <c r="V1110" s="101"/>
      <c r="W1110" s="101"/>
      <c r="X1110" s="101"/>
      <c r="Y1110" s="101"/>
      <c r="Z1110" s="101"/>
      <c r="AA1110" s="101"/>
      <c r="AB1110" s="101"/>
      <c r="AC1110" s="101"/>
      <c r="AD1110" s="101"/>
      <c r="AE1110" s="101"/>
      <c r="AF1110" s="101"/>
    </row>
    <row r="1111" spans="1:32">
      <c r="A1111" s="101"/>
      <c r="B1111" s="101"/>
      <c r="C1111" s="101"/>
      <c r="D1111" s="101"/>
      <c r="E1111" s="101"/>
      <c r="F1111" s="101"/>
      <c r="G1111" s="101"/>
      <c r="H1111" s="101"/>
      <c r="I1111" s="101"/>
      <c r="J1111" s="101"/>
      <c r="K1111" s="101"/>
      <c r="L1111" s="101"/>
      <c r="M1111" s="101"/>
      <c r="N1111" s="101"/>
      <c r="O1111" s="101"/>
      <c r="P1111" s="101"/>
      <c r="Q1111" s="101"/>
      <c r="R1111" s="101"/>
      <c r="S1111" s="101"/>
      <c r="T1111" s="101"/>
      <c r="U1111" s="101"/>
      <c r="V1111" s="101"/>
      <c r="W1111" s="101"/>
      <c r="X1111" s="101"/>
      <c r="Y1111" s="101"/>
      <c r="Z1111" s="101"/>
      <c r="AA1111" s="101"/>
      <c r="AB1111" s="101"/>
      <c r="AC1111" s="101"/>
      <c r="AD1111" s="101"/>
      <c r="AE1111" s="101"/>
      <c r="AF1111" s="101"/>
    </row>
    <row r="1112" spans="1:32">
      <c r="A1112" s="101"/>
      <c r="B1112" s="101"/>
      <c r="C1112" s="101"/>
      <c r="D1112" s="101"/>
      <c r="E1112" s="101"/>
      <c r="F1112" s="101"/>
      <c r="G1112" s="101"/>
      <c r="H1112" s="101"/>
      <c r="I1112" s="101"/>
      <c r="J1112" s="101"/>
      <c r="K1112" s="101"/>
      <c r="L1112" s="101"/>
      <c r="M1112" s="101"/>
      <c r="N1112" s="101"/>
      <c r="O1112" s="101"/>
      <c r="P1112" s="101"/>
      <c r="Q1112" s="101"/>
      <c r="R1112" s="101"/>
      <c r="S1112" s="101"/>
      <c r="T1112" s="101"/>
      <c r="U1112" s="101"/>
      <c r="V1112" s="101"/>
      <c r="W1112" s="101"/>
      <c r="X1112" s="101"/>
      <c r="Y1112" s="101"/>
      <c r="Z1112" s="101"/>
      <c r="AA1112" s="101"/>
      <c r="AB1112" s="101"/>
      <c r="AC1112" s="101"/>
      <c r="AD1112" s="101"/>
      <c r="AE1112" s="101"/>
      <c r="AF1112" s="101"/>
    </row>
    <row r="1113" spans="1:32">
      <c r="A1113" s="101"/>
      <c r="B1113" s="101"/>
      <c r="C1113" s="101"/>
      <c r="D1113" s="101"/>
      <c r="E1113" s="101"/>
      <c r="F1113" s="101"/>
      <c r="G1113" s="101"/>
      <c r="H1113" s="101"/>
      <c r="I1113" s="101"/>
      <c r="J1113" s="101"/>
      <c r="K1113" s="101"/>
      <c r="L1113" s="101"/>
      <c r="M1113" s="101"/>
      <c r="N1113" s="101"/>
      <c r="O1113" s="101"/>
      <c r="P1113" s="101"/>
      <c r="Q1113" s="101"/>
      <c r="R1113" s="101"/>
      <c r="S1113" s="101"/>
      <c r="T1113" s="101"/>
      <c r="U1113" s="101"/>
      <c r="V1113" s="101"/>
      <c r="W1113" s="101"/>
      <c r="X1113" s="101"/>
      <c r="Y1113" s="101"/>
      <c r="Z1113" s="101"/>
      <c r="AA1113" s="101"/>
      <c r="AB1113" s="101"/>
      <c r="AC1113" s="101"/>
      <c r="AD1113" s="101"/>
      <c r="AE1113" s="101"/>
      <c r="AF1113" s="101"/>
    </row>
    <row r="1114" spans="1:32">
      <c r="A1114" s="101"/>
      <c r="B1114" s="101"/>
      <c r="C1114" s="101"/>
      <c r="D1114" s="101"/>
      <c r="E1114" s="101"/>
      <c r="F1114" s="101"/>
      <c r="G1114" s="101"/>
      <c r="H1114" s="101"/>
      <c r="I1114" s="101"/>
      <c r="J1114" s="101"/>
      <c r="K1114" s="101"/>
      <c r="L1114" s="101"/>
      <c r="M1114" s="101"/>
      <c r="N1114" s="101"/>
      <c r="O1114" s="101"/>
      <c r="P1114" s="101"/>
      <c r="Q1114" s="101"/>
      <c r="R1114" s="101"/>
      <c r="S1114" s="101"/>
      <c r="T1114" s="101"/>
      <c r="U1114" s="101"/>
      <c r="V1114" s="101"/>
      <c r="W1114" s="101"/>
      <c r="X1114" s="101"/>
      <c r="Y1114" s="101"/>
      <c r="Z1114" s="101"/>
      <c r="AA1114" s="101"/>
      <c r="AB1114" s="101"/>
      <c r="AC1114" s="101"/>
      <c r="AD1114" s="101"/>
      <c r="AE1114" s="101"/>
      <c r="AF1114" s="101"/>
    </row>
    <row r="1115" spans="1:32">
      <c r="A1115" s="101"/>
      <c r="B1115" s="101"/>
      <c r="C1115" s="101"/>
      <c r="D1115" s="101"/>
      <c r="E1115" s="101"/>
      <c r="F1115" s="101"/>
      <c r="G1115" s="101"/>
      <c r="H1115" s="101"/>
      <c r="I1115" s="101"/>
      <c r="J1115" s="101"/>
      <c r="K1115" s="101"/>
      <c r="L1115" s="101"/>
      <c r="M1115" s="101"/>
      <c r="N1115" s="101"/>
      <c r="O1115" s="101"/>
      <c r="P1115" s="101"/>
      <c r="Q1115" s="101"/>
      <c r="R1115" s="101"/>
      <c r="S1115" s="101"/>
      <c r="T1115" s="101"/>
      <c r="U1115" s="101"/>
      <c r="V1115" s="101"/>
      <c r="W1115" s="101"/>
      <c r="X1115" s="101"/>
      <c r="Y1115" s="101"/>
      <c r="Z1115" s="101"/>
      <c r="AA1115" s="101"/>
      <c r="AB1115" s="101"/>
      <c r="AC1115" s="101"/>
      <c r="AD1115" s="101"/>
      <c r="AE1115" s="101"/>
      <c r="AF1115" s="101"/>
    </row>
    <row r="1116" spans="1:32">
      <c r="A1116" s="101"/>
      <c r="B1116" s="101"/>
      <c r="C1116" s="101"/>
      <c r="D1116" s="101"/>
      <c r="E1116" s="101"/>
      <c r="F1116" s="101"/>
      <c r="G1116" s="101"/>
      <c r="H1116" s="101"/>
      <c r="I1116" s="101"/>
      <c r="J1116" s="101"/>
      <c r="K1116" s="101"/>
      <c r="L1116" s="101"/>
      <c r="M1116" s="101"/>
      <c r="N1116" s="101"/>
      <c r="O1116" s="101"/>
      <c r="P1116" s="101"/>
      <c r="Q1116" s="101"/>
      <c r="R1116" s="101"/>
      <c r="S1116" s="101"/>
      <c r="T1116" s="101"/>
      <c r="U1116" s="101"/>
      <c r="V1116" s="101"/>
      <c r="W1116" s="101"/>
      <c r="X1116" s="101"/>
      <c r="Y1116" s="101"/>
      <c r="Z1116" s="101"/>
      <c r="AA1116" s="101"/>
      <c r="AB1116" s="101"/>
      <c r="AC1116" s="101"/>
      <c r="AD1116" s="101"/>
      <c r="AE1116" s="101"/>
      <c r="AF1116" s="101"/>
    </row>
    <row r="1117" spans="1:32">
      <c r="A1117" s="101"/>
      <c r="B1117" s="101"/>
      <c r="C1117" s="101"/>
      <c r="D1117" s="101"/>
      <c r="E1117" s="101"/>
      <c r="F1117" s="101"/>
      <c r="G1117" s="101"/>
      <c r="H1117" s="101"/>
      <c r="I1117" s="101"/>
      <c r="J1117" s="101"/>
      <c r="K1117" s="101"/>
      <c r="L1117" s="101"/>
      <c r="M1117" s="101"/>
      <c r="N1117" s="101"/>
      <c r="O1117" s="101"/>
      <c r="P1117" s="101"/>
      <c r="Q1117" s="101"/>
      <c r="R1117" s="101"/>
      <c r="S1117" s="101"/>
      <c r="T1117" s="101"/>
      <c r="U1117" s="101"/>
      <c r="V1117" s="101"/>
      <c r="W1117" s="101"/>
      <c r="X1117" s="101"/>
      <c r="Y1117" s="101"/>
      <c r="Z1117" s="101"/>
      <c r="AA1117" s="101"/>
      <c r="AB1117" s="101"/>
      <c r="AC1117" s="101"/>
      <c r="AD1117" s="101"/>
      <c r="AE1117" s="101"/>
      <c r="AF1117" s="101"/>
    </row>
    <row r="1118" spans="1:32">
      <c r="A1118" s="101"/>
      <c r="B1118" s="101"/>
      <c r="C1118" s="101"/>
      <c r="D1118" s="101"/>
      <c r="E1118" s="101"/>
      <c r="F1118" s="101"/>
      <c r="G1118" s="101"/>
      <c r="H1118" s="101"/>
      <c r="I1118" s="101"/>
      <c r="J1118" s="101"/>
      <c r="K1118" s="101"/>
      <c r="L1118" s="101"/>
      <c r="M1118" s="101"/>
      <c r="N1118" s="101"/>
      <c r="O1118" s="101"/>
      <c r="P1118" s="101"/>
      <c r="Q1118" s="101"/>
      <c r="R1118" s="101"/>
      <c r="S1118" s="101"/>
      <c r="T1118" s="101"/>
      <c r="U1118" s="101"/>
      <c r="V1118" s="101"/>
      <c r="W1118" s="101"/>
      <c r="X1118" s="101"/>
      <c r="Y1118" s="101"/>
      <c r="Z1118" s="101"/>
      <c r="AA1118" s="101"/>
      <c r="AB1118" s="101"/>
      <c r="AC1118" s="101"/>
      <c r="AD1118" s="101"/>
      <c r="AE1118" s="101"/>
      <c r="AF1118" s="101"/>
    </row>
    <row r="1119" spans="1:32">
      <c r="A1119" s="101"/>
      <c r="B1119" s="101"/>
      <c r="C1119" s="101"/>
      <c r="D1119" s="101"/>
      <c r="E1119" s="101"/>
      <c r="F1119" s="101"/>
      <c r="G1119" s="101"/>
      <c r="H1119" s="101"/>
      <c r="I1119" s="101"/>
      <c r="J1119" s="101"/>
      <c r="K1119" s="101"/>
      <c r="L1119" s="101"/>
      <c r="M1119" s="101"/>
      <c r="N1119" s="101"/>
      <c r="O1119" s="101"/>
      <c r="P1119" s="101"/>
      <c r="Q1119" s="101"/>
      <c r="R1119" s="101"/>
      <c r="S1119" s="101"/>
      <c r="T1119" s="101"/>
      <c r="U1119" s="101"/>
      <c r="V1119" s="101"/>
      <c r="W1119" s="101"/>
      <c r="X1119" s="101"/>
      <c r="Y1119" s="101"/>
      <c r="Z1119" s="101"/>
      <c r="AA1119" s="101"/>
      <c r="AB1119" s="101"/>
      <c r="AC1119" s="101"/>
      <c r="AD1119" s="101"/>
      <c r="AE1119" s="101"/>
      <c r="AF1119" s="101"/>
    </row>
    <row r="1120" spans="1:32">
      <c r="A1120" s="101"/>
      <c r="B1120" s="101"/>
      <c r="C1120" s="101"/>
      <c r="D1120" s="101"/>
      <c r="E1120" s="101"/>
      <c r="F1120" s="101"/>
      <c r="G1120" s="101"/>
      <c r="H1120" s="101"/>
      <c r="I1120" s="101"/>
      <c r="J1120" s="101"/>
      <c r="K1120" s="101"/>
      <c r="L1120" s="101"/>
      <c r="M1120" s="101"/>
      <c r="N1120" s="101"/>
      <c r="O1120" s="101"/>
      <c r="P1120" s="101"/>
      <c r="Q1120" s="101"/>
      <c r="R1120" s="101"/>
      <c r="S1120" s="101"/>
      <c r="T1120" s="101"/>
      <c r="U1120" s="101"/>
      <c r="V1120" s="101"/>
      <c r="W1120" s="101"/>
      <c r="X1120" s="101"/>
      <c r="Y1120" s="101"/>
      <c r="Z1120" s="101"/>
      <c r="AA1120" s="101"/>
      <c r="AB1120" s="101"/>
      <c r="AC1120" s="101"/>
      <c r="AD1120" s="101"/>
      <c r="AE1120" s="101"/>
      <c r="AF1120" s="101"/>
    </row>
    <row r="1121" spans="1:32">
      <c r="A1121" s="101"/>
      <c r="B1121" s="101"/>
      <c r="C1121" s="101"/>
      <c r="D1121" s="101"/>
      <c r="E1121" s="101"/>
      <c r="F1121" s="101"/>
      <c r="G1121" s="101"/>
      <c r="H1121" s="101"/>
      <c r="I1121" s="101"/>
      <c r="J1121" s="101"/>
      <c r="K1121" s="101"/>
      <c r="L1121" s="101"/>
      <c r="M1121" s="101"/>
      <c r="N1121" s="101"/>
      <c r="O1121" s="101"/>
      <c r="P1121" s="101"/>
      <c r="Q1121" s="101"/>
      <c r="R1121" s="101"/>
      <c r="S1121" s="101"/>
      <c r="T1121" s="101"/>
      <c r="U1121" s="101"/>
      <c r="V1121" s="101"/>
      <c r="W1121" s="101"/>
      <c r="X1121" s="101"/>
      <c r="Y1121" s="101"/>
      <c r="Z1121" s="101"/>
      <c r="AA1121" s="101"/>
      <c r="AB1121" s="101"/>
      <c r="AC1121" s="101"/>
      <c r="AD1121" s="101"/>
      <c r="AE1121" s="101"/>
      <c r="AF1121" s="101"/>
    </row>
    <row r="1122" spans="1:32">
      <c r="A1122" s="101"/>
      <c r="B1122" s="101"/>
      <c r="C1122" s="101"/>
      <c r="D1122" s="101"/>
      <c r="E1122" s="101"/>
      <c r="F1122" s="101"/>
      <c r="G1122" s="101"/>
      <c r="H1122" s="101"/>
      <c r="I1122" s="101"/>
      <c r="J1122" s="101"/>
      <c r="K1122" s="101"/>
      <c r="L1122" s="101"/>
      <c r="M1122" s="101"/>
      <c r="N1122" s="101"/>
      <c r="O1122" s="101"/>
      <c r="P1122" s="101"/>
      <c r="Q1122" s="101"/>
      <c r="R1122" s="101"/>
      <c r="S1122" s="101"/>
      <c r="T1122" s="101"/>
      <c r="U1122" s="101"/>
      <c r="V1122" s="101"/>
      <c r="W1122" s="101"/>
      <c r="X1122" s="101"/>
      <c r="Y1122" s="101"/>
      <c r="Z1122" s="101"/>
      <c r="AA1122" s="101"/>
      <c r="AB1122" s="101"/>
      <c r="AC1122" s="101"/>
      <c r="AD1122" s="101"/>
      <c r="AE1122" s="101"/>
      <c r="AF1122" s="101"/>
    </row>
    <row r="1123" spans="1:32">
      <c r="A1123" s="101"/>
      <c r="B1123" s="101"/>
      <c r="C1123" s="101"/>
      <c r="D1123" s="101"/>
      <c r="E1123" s="101"/>
      <c r="F1123" s="101"/>
      <c r="G1123" s="101"/>
      <c r="H1123" s="101"/>
      <c r="I1123" s="101"/>
      <c r="J1123" s="101"/>
      <c r="K1123" s="101"/>
      <c r="L1123" s="101"/>
      <c r="M1123" s="101"/>
      <c r="N1123" s="101"/>
      <c r="O1123" s="101"/>
      <c r="P1123" s="101"/>
      <c r="Q1123" s="101"/>
      <c r="R1123" s="101"/>
      <c r="S1123" s="101"/>
      <c r="T1123" s="101"/>
      <c r="U1123" s="101"/>
      <c r="V1123" s="101"/>
      <c r="W1123" s="101"/>
      <c r="X1123" s="101"/>
      <c r="Y1123" s="101"/>
      <c r="Z1123" s="101"/>
      <c r="AA1123" s="101"/>
      <c r="AB1123" s="101"/>
      <c r="AC1123" s="101"/>
      <c r="AD1123" s="101"/>
      <c r="AE1123" s="101"/>
      <c r="AF1123" s="101"/>
    </row>
    <row r="1124" spans="1:32">
      <c r="A1124" s="101"/>
      <c r="B1124" s="101"/>
      <c r="C1124" s="101"/>
      <c r="D1124" s="101"/>
      <c r="E1124" s="101"/>
      <c r="F1124" s="101"/>
      <c r="G1124" s="101"/>
      <c r="H1124" s="101"/>
      <c r="I1124" s="101"/>
      <c r="J1124" s="101"/>
      <c r="K1124" s="101"/>
      <c r="L1124" s="101"/>
      <c r="M1124" s="101"/>
      <c r="N1124" s="101"/>
      <c r="O1124" s="101"/>
      <c r="P1124" s="101"/>
      <c r="Q1124" s="101"/>
      <c r="R1124" s="101"/>
      <c r="S1124" s="101"/>
      <c r="T1124" s="101"/>
      <c r="U1124" s="101"/>
      <c r="V1124" s="101"/>
      <c r="W1124" s="101"/>
      <c r="X1124" s="101"/>
      <c r="Y1124" s="101"/>
      <c r="Z1124" s="101"/>
      <c r="AA1124" s="101"/>
      <c r="AB1124" s="101"/>
      <c r="AC1124" s="101"/>
      <c r="AD1124" s="101"/>
      <c r="AE1124" s="101"/>
      <c r="AF1124" s="101"/>
    </row>
    <row r="1125" spans="1:32">
      <c r="A1125" s="101"/>
      <c r="B1125" s="101"/>
      <c r="C1125" s="101"/>
      <c r="D1125" s="101"/>
      <c r="E1125" s="101"/>
      <c r="F1125" s="101"/>
      <c r="G1125" s="101"/>
      <c r="H1125" s="101"/>
      <c r="I1125" s="101"/>
      <c r="J1125" s="101"/>
      <c r="K1125" s="101"/>
      <c r="L1125" s="101"/>
      <c r="M1125" s="101"/>
      <c r="N1125" s="101"/>
      <c r="O1125" s="101"/>
      <c r="P1125" s="101"/>
      <c r="Q1125" s="101"/>
      <c r="R1125" s="101"/>
      <c r="S1125" s="101"/>
      <c r="T1125" s="101"/>
      <c r="U1125" s="101"/>
      <c r="V1125" s="101"/>
      <c r="W1125" s="101"/>
      <c r="X1125" s="101"/>
      <c r="Y1125" s="101"/>
      <c r="Z1125" s="101"/>
      <c r="AA1125" s="101"/>
      <c r="AB1125" s="101"/>
      <c r="AC1125" s="101"/>
      <c r="AD1125" s="101"/>
      <c r="AE1125" s="101"/>
      <c r="AF1125" s="101"/>
    </row>
    <row r="1126" spans="1:32">
      <c r="A1126" s="101"/>
      <c r="B1126" s="101"/>
      <c r="C1126" s="101"/>
      <c r="D1126" s="101"/>
      <c r="E1126" s="101"/>
      <c r="F1126" s="101"/>
      <c r="G1126" s="101"/>
      <c r="H1126" s="101"/>
      <c r="I1126" s="101"/>
      <c r="J1126" s="101"/>
      <c r="K1126" s="101"/>
      <c r="L1126" s="101"/>
      <c r="M1126" s="101"/>
      <c r="N1126" s="101"/>
      <c r="O1126" s="101"/>
      <c r="P1126" s="101"/>
      <c r="Q1126" s="101"/>
      <c r="R1126" s="101"/>
      <c r="S1126" s="101"/>
      <c r="T1126" s="101"/>
      <c r="U1126" s="101"/>
      <c r="V1126" s="101"/>
      <c r="W1126" s="101"/>
      <c r="X1126" s="101"/>
      <c r="Y1126" s="101"/>
      <c r="Z1126" s="101"/>
      <c r="AA1126" s="101"/>
      <c r="AB1126" s="101"/>
      <c r="AC1126" s="101"/>
      <c r="AD1126" s="101"/>
      <c r="AE1126" s="101"/>
      <c r="AF1126" s="101"/>
    </row>
    <row r="1127" spans="1:32">
      <c r="A1127" s="101"/>
      <c r="B1127" s="101"/>
      <c r="C1127" s="101"/>
      <c r="D1127" s="101"/>
      <c r="E1127" s="101"/>
      <c r="F1127" s="101"/>
      <c r="G1127" s="101"/>
      <c r="H1127" s="101"/>
      <c r="I1127" s="101"/>
      <c r="J1127" s="101"/>
      <c r="K1127" s="101"/>
      <c r="L1127" s="101"/>
      <c r="M1127" s="101"/>
      <c r="N1127" s="101"/>
      <c r="O1127" s="101"/>
      <c r="P1127" s="101"/>
      <c r="Q1127" s="101"/>
      <c r="R1127" s="101"/>
      <c r="S1127" s="101"/>
      <c r="T1127" s="101"/>
      <c r="U1127" s="101"/>
      <c r="V1127" s="101"/>
      <c r="W1127" s="101"/>
      <c r="X1127" s="101"/>
      <c r="Y1127" s="101"/>
      <c r="Z1127" s="101"/>
      <c r="AA1127" s="101"/>
      <c r="AB1127" s="101"/>
      <c r="AC1127" s="101"/>
      <c r="AD1127" s="101"/>
      <c r="AE1127" s="101"/>
      <c r="AF1127" s="101"/>
    </row>
    <row r="1128" spans="1:32">
      <c r="A1128" s="101"/>
      <c r="B1128" s="101"/>
      <c r="C1128" s="101"/>
      <c r="D1128" s="101"/>
      <c r="E1128" s="101"/>
      <c r="F1128" s="101"/>
      <c r="G1128" s="101"/>
      <c r="H1128" s="101"/>
      <c r="I1128" s="101"/>
      <c r="J1128" s="101"/>
      <c r="K1128" s="101"/>
      <c r="L1128" s="101"/>
      <c r="M1128" s="101"/>
      <c r="N1128" s="101"/>
      <c r="O1128" s="101"/>
      <c r="P1128" s="101"/>
      <c r="Q1128" s="101"/>
      <c r="R1128" s="101"/>
      <c r="S1128" s="101"/>
      <c r="T1128" s="101"/>
      <c r="U1128" s="101"/>
      <c r="V1128" s="101"/>
      <c r="W1128" s="101"/>
      <c r="X1128" s="101"/>
      <c r="Y1128" s="101"/>
      <c r="Z1128" s="101"/>
      <c r="AA1128" s="101"/>
      <c r="AB1128" s="101"/>
      <c r="AC1128" s="101"/>
      <c r="AD1128" s="101"/>
      <c r="AE1128" s="101"/>
      <c r="AF1128" s="101"/>
    </row>
    <row r="1129" spans="1:32">
      <c r="A1129" s="101"/>
      <c r="B1129" s="101"/>
      <c r="C1129" s="101"/>
      <c r="D1129" s="101"/>
      <c r="E1129" s="101"/>
      <c r="F1129" s="101"/>
      <c r="G1129" s="101"/>
      <c r="H1129" s="101"/>
      <c r="I1129" s="101"/>
      <c r="J1129" s="101"/>
      <c r="K1129" s="101"/>
      <c r="L1129" s="101"/>
      <c r="M1129" s="101"/>
      <c r="N1129" s="101"/>
      <c r="O1129" s="101"/>
      <c r="P1129" s="101"/>
      <c r="Q1129" s="101"/>
      <c r="R1129" s="101"/>
      <c r="S1129" s="101"/>
      <c r="T1129" s="101"/>
      <c r="U1129" s="101"/>
      <c r="V1129" s="101"/>
      <c r="W1129" s="101"/>
      <c r="X1129" s="101"/>
      <c r="Y1129" s="101"/>
      <c r="Z1129" s="101"/>
      <c r="AA1129" s="101"/>
      <c r="AB1129" s="101"/>
      <c r="AC1129" s="101"/>
      <c r="AD1129" s="101"/>
      <c r="AE1129" s="101"/>
      <c r="AF1129" s="101"/>
    </row>
    <row r="1130" spans="1:32">
      <c r="A1130" s="101"/>
      <c r="B1130" s="101"/>
      <c r="C1130" s="101"/>
      <c r="D1130" s="101"/>
      <c r="E1130" s="101"/>
      <c r="F1130" s="101"/>
      <c r="G1130" s="101"/>
      <c r="H1130" s="101"/>
      <c r="I1130" s="101"/>
      <c r="J1130" s="101"/>
      <c r="K1130" s="101"/>
      <c r="L1130" s="101"/>
      <c r="M1130" s="101"/>
      <c r="N1130" s="101"/>
      <c r="O1130" s="101"/>
      <c r="P1130" s="101"/>
      <c r="Q1130" s="101"/>
      <c r="R1130" s="101"/>
      <c r="S1130" s="101"/>
      <c r="T1130" s="101"/>
      <c r="U1130" s="101"/>
      <c r="V1130" s="101"/>
      <c r="W1130" s="101"/>
      <c r="X1130" s="101"/>
      <c r="Y1130" s="101"/>
      <c r="Z1130" s="101"/>
      <c r="AA1130" s="101"/>
      <c r="AB1130" s="101"/>
      <c r="AC1130" s="101"/>
      <c r="AD1130" s="101"/>
      <c r="AE1130" s="101"/>
      <c r="AF1130" s="101"/>
    </row>
    <row r="1131" spans="1:32">
      <c r="A1131" s="101"/>
      <c r="B1131" s="101"/>
      <c r="C1131" s="101"/>
      <c r="D1131" s="101"/>
      <c r="E1131" s="101"/>
      <c r="F1131" s="101"/>
      <c r="G1131" s="101"/>
      <c r="H1131" s="101"/>
      <c r="I1131" s="101"/>
      <c r="J1131" s="101"/>
      <c r="K1131" s="101"/>
      <c r="L1131" s="101"/>
      <c r="M1131" s="101"/>
      <c r="N1131" s="101"/>
      <c r="O1131" s="101"/>
      <c r="P1131" s="101"/>
      <c r="Q1131" s="101"/>
      <c r="R1131" s="101"/>
      <c r="S1131" s="101"/>
      <c r="T1131" s="101"/>
      <c r="U1131" s="101"/>
      <c r="V1131" s="101"/>
      <c r="W1131" s="101"/>
      <c r="X1131" s="101"/>
      <c r="Y1131" s="101"/>
      <c r="Z1131" s="101"/>
      <c r="AA1131" s="101"/>
      <c r="AB1131" s="101"/>
      <c r="AC1131" s="101"/>
      <c r="AD1131" s="101"/>
      <c r="AE1131" s="101"/>
      <c r="AF1131" s="101"/>
    </row>
    <row r="1132" spans="1:32">
      <c r="A1132" s="101"/>
      <c r="B1132" s="101"/>
      <c r="C1132" s="101"/>
      <c r="D1132" s="101"/>
      <c r="E1132" s="101"/>
      <c r="F1132" s="101"/>
      <c r="G1132" s="101"/>
      <c r="H1132" s="101"/>
      <c r="I1132" s="101"/>
      <c r="J1132" s="101"/>
      <c r="K1132" s="101"/>
      <c r="L1132" s="101"/>
      <c r="M1132" s="101"/>
      <c r="N1132" s="101"/>
      <c r="O1132" s="101"/>
      <c r="P1132" s="101"/>
      <c r="Q1132" s="101"/>
      <c r="R1132" s="101"/>
      <c r="S1132" s="101"/>
      <c r="T1132" s="101"/>
      <c r="U1132" s="101"/>
      <c r="V1132" s="101"/>
      <c r="W1132" s="101"/>
      <c r="X1132" s="101"/>
      <c r="Y1132" s="101"/>
      <c r="Z1132" s="101"/>
      <c r="AA1132" s="101"/>
      <c r="AB1132" s="101"/>
      <c r="AC1132" s="101"/>
      <c r="AD1132" s="101"/>
      <c r="AE1132" s="101"/>
      <c r="AF1132" s="101"/>
    </row>
    <row r="1133" spans="1:32">
      <c r="A1133" s="101"/>
      <c r="B1133" s="101"/>
      <c r="C1133" s="101"/>
      <c r="D1133" s="101"/>
      <c r="E1133" s="101"/>
      <c r="F1133" s="101"/>
      <c r="G1133" s="101"/>
      <c r="H1133" s="101"/>
      <c r="I1133" s="101"/>
      <c r="J1133" s="101"/>
      <c r="K1133" s="101"/>
      <c r="L1133" s="101"/>
      <c r="M1133" s="101"/>
      <c r="N1133" s="101"/>
      <c r="O1133" s="101"/>
      <c r="P1133" s="101"/>
      <c r="Q1133" s="101"/>
      <c r="R1133" s="101"/>
      <c r="S1133" s="101"/>
      <c r="T1133" s="101"/>
      <c r="U1133" s="101"/>
      <c r="V1133" s="101"/>
      <c r="W1133" s="101"/>
      <c r="X1133" s="101"/>
      <c r="Y1133" s="101"/>
      <c r="Z1133" s="101"/>
      <c r="AA1133" s="101"/>
      <c r="AB1133" s="101"/>
      <c r="AC1133" s="101"/>
      <c r="AD1133" s="101"/>
      <c r="AE1133" s="101"/>
      <c r="AF1133" s="101"/>
    </row>
    <row r="1134" spans="1:32">
      <c r="A1134" s="101"/>
      <c r="B1134" s="101"/>
      <c r="C1134" s="101"/>
      <c r="D1134" s="101"/>
      <c r="E1134" s="101"/>
      <c r="F1134" s="101"/>
      <c r="G1134" s="101"/>
      <c r="H1134" s="101"/>
      <c r="I1134" s="101"/>
      <c r="J1134" s="101"/>
      <c r="K1134" s="101"/>
      <c r="L1134" s="101"/>
      <c r="M1134" s="101"/>
      <c r="N1134" s="101"/>
      <c r="O1134" s="101"/>
      <c r="P1134" s="101"/>
      <c r="Q1134" s="101"/>
      <c r="R1134" s="101"/>
      <c r="S1134" s="101"/>
      <c r="T1134" s="101"/>
      <c r="U1134" s="101"/>
      <c r="V1134" s="101"/>
      <c r="W1134" s="101"/>
      <c r="X1134" s="101"/>
      <c r="Y1134" s="101"/>
      <c r="Z1134" s="101"/>
      <c r="AA1134" s="101"/>
      <c r="AB1134" s="101"/>
      <c r="AC1134" s="101"/>
      <c r="AD1134" s="101"/>
      <c r="AE1134" s="101"/>
      <c r="AF1134" s="101"/>
    </row>
    <row r="1135" spans="1:32">
      <c r="A1135" s="101"/>
      <c r="B1135" s="101"/>
      <c r="C1135" s="101"/>
      <c r="D1135" s="101"/>
      <c r="E1135" s="101"/>
      <c r="F1135" s="101"/>
      <c r="G1135" s="101"/>
      <c r="H1135" s="101"/>
      <c r="I1135" s="101"/>
      <c r="J1135" s="101"/>
      <c r="K1135" s="101"/>
      <c r="L1135" s="101"/>
      <c r="M1135" s="101"/>
      <c r="N1135" s="101"/>
      <c r="O1135" s="101"/>
      <c r="P1135" s="101"/>
      <c r="Q1135" s="101"/>
      <c r="R1135" s="101"/>
      <c r="S1135" s="101"/>
      <c r="T1135" s="101"/>
      <c r="U1135" s="101"/>
      <c r="V1135" s="101"/>
      <c r="W1135" s="101"/>
      <c r="X1135" s="101"/>
      <c r="Y1135" s="101"/>
      <c r="Z1135" s="101"/>
      <c r="AA1135" s="101"/>
      <c r="AB1135" s="101"/>
      <c r="AC1135" s="101"/>
      <c r="AD1135" s="101"/>
      <c r="AE1135" s="101"/>
      <c r="AF1135" s="101"/>
    </row>
    <row r="1136" spans="1:32">
      <c r="A1136" s="101"/>
      <c r="B1136" s="101"/>
      <c r="C1136" s="101"/>
      <c r="D1136" s="101"/>
      <c r="E1136" s="101"/>
      <c r="F1136" s="101"/>
      <c r="G1136" s="101"/>
      <c r="H1136" s="101"/>
      <c r="I1136" s="101"/>
      <c r="J1136" s="101"/>
      <c r="K1136" s="101"/>
      <c r="L1136" s="101"/>
      <c r="M1136" s="101"/>
      <c r="N1136" s="101"/>
      <c r="O1136" s="101"/>
      <c r="P1136" s="101"/>
      <c r="Q1136" s="101"/>
      <c r="R1136" s="101"/>
      <c r="S1136" s="101"/>
      <c r="T1136" s="101"/>
      <c r="U1136" s="101"/>
      <c r="V1136" s="101"/>
      <c r="W1136" s="101"/>
      <c r="X1136" s="101"/>
      <c r="Y1136" s="101"/>
      <c r="Z1136" s="101"/>
      <c r="AA1136" s="101"/>
      <c r="AB1136" s="101"/>
      <c r="AC1136" s="101"/>
      <c r="AD1136" s="101"/>
      <c r="AE1136" s="101"/>
      <c r="AF1136" s="101"/>
    </row>
    <row r="1137" spans="1:32">
      <c r="A1137" s="101"/>
      <c r="B1137" s="101"/>
      <c r="C1137" s="101"/>
      <c r="D1137" s="101"/>
      <c r="E1137" s="101"/>
      <c r="F1137" s="101"/>
      <c r="G1137" s="101"/>
      <c r="H1137" s="101"/>
      <c r="I1137" s="101"/>
      <c r="J1137" s="101"/>
      <c r="K1137" s="101"/>
      <c r="L1137" s="101"/>
      <c r="M1137" s="101"/>
      <c r="N1137" s="101"/>
      <c r="O1137" s="101"/>
      <c r="P1137" s="101"/>
      <c r="Q1137" s="101"/>
      <c r="R1137" s="101"/>
      <c r="S1137" s="101"/>
      <c r="T1137" s="101"/>
      <c r="U1137" s="101"/>
      <c r="V1137" s="101"/>
      <c r="W1137" s="101"/>
      <c r="X1137" s="101"/>
      <c r="Y1137" s="101"/>
      <c r="Z1137" s="101"/>
      <c r="AA1137" s="101"/>
      <c r="AB1137" s="101"/>
      <c r="AC1137" s="101"/>
      <c r="AD1137" s="101"/>
      <c r="AE1137" s="101"/>
      <c r="AF1137" s="101"/>
    </row>
    <row r="1138" spans="1:32">
      <c r="A1138" s="101"/>
      <c r="B1138" s="101"/>
      <c r="C1138" s="101"/>
      <c r="D1138" s="101"/>
      <c r="E1138" s="101"/>
      <c r="F1138" s="101"/>
      <c r="G1138" s="101"/>
      <c r="H1138" s="101"/>
      <c r="I1138" s="101"/>
      <c r="J1138" s="101"/>
      <c r="K1138" s="101"/>
      <c r="L1138" s="101"/>
      <c r="M1138" s="101"/>
      <c r="N1138" s="101"/>
      <c r="O1138" s="101"/>
      <c r="P1138" s="101"/>
      <c r="Q1138" s="101"/>
      <c r="R1138" s="101"/>
      <c r="S1138" s="101"/>
      <c r="T1138" s="101"/>
      <c r="U1138" s="101"/>
      <c r="V1138" s="101"/>
      <c r="W1138" s="101"/>
      <c r="X1138" s="101"/>
      <c r="Y1138" s="101"/>
      <c r="Z1138" s="101"/>
      <c r="AA1138" s="101"/>
      <c r="AB1138" s="101"/>
      <c r="AC1138" s="101"/>
      <c r="AD1138" s="101"/>
      <c r="AE1138" s="101"/>
      <c r="AF1138" s="101"/>
    </row>
    <row r="1139" spans="1:32">
      <c r="A1139" s="101"/>
      <c r="B1139" s="101"/>
      <c r="C1139" s="101"/>
      <c r="D1139" s="101"/>
      <c r="E1139" s="101"/>
      <c r="F1139" s="101"/>
      <c r="G1139" s="101"/>
      <c r="H1139" s="101"/>
      <c r="I1139" s="101"/>
      <c r="J1139" s="101"/>
      <c r="K1139" s="101"/>
      <c r="L1139" s="101"/>
      <c r="M1139" s="101"/>
      <c r="N1139" s="101"/>
      <c r="O1139" s="101"/>
      <c r="P1139" s="101"/>
      <c r="Q1139" s="101"/>
      <c r="R1139" s="101"/>
      <c r="S1139" s="101"/>
      <c r="T1139" s="101"/>
      <c r="U1139" s="101"/>
      <c r="V1139" s="101"/>
      <c r="W1139" s="101"/>
      <c r="X1139" s="101"/>
      <c r="Y1139" s="101"/>
      <c r="Z1139" s="101"/>
      <c r="AA1139" s="101"/>
      <c r="AB1139" s="101"/>
      <c r="AC1139" s="101"/>
      <c r="AD1139" s="101"/>
      <c r="AE1139" s="101"/>
      <c r="AF1139" s="101"/>
    </row>
    <row r="1140" spans="1:32">
      <c r="A1140" s="101"/>
      <c r="B1140" s="101"/>
      <c r="C1140" s="101"/>
      <c r="D1140" s="101"/>
      <c r="E1140" s="101"/>
      <c r="F1140" s="101"/>
      <c r="G1140" s="101"/>
      <c r="H1140" s="101"/>
      <c r="I1140" s="101"/>
      <c r="J1140" s="101"/>
      <c r="K1140" s="101"/>
      <c r="L1140" s="101"/>
      <c r="M1140" s="101"/>
      <c r="N1140" s="101"/>
      <c r="O1140" s="101"/>
      <c r="P1140" s="101"/>
      <c r="Q1140" s="101"/>
      <c r="R1140" s="101"/>
      <c r="S1140" s="101"/>
      <c r="T1140" s="101"/>
      <c r="U1140" s="101"/>
      <c r="V1140" s="101"/>
      <c r="W1140" s="101"/>
      <c r="X1140" s="101"/>
      <c r="Y1140" s="101"/>
      <c r="Z1140" s="101"/>
      <c r="AA1140" s="101"/>
      <c r="AB1140" s="101"/>
      <c r="AC1140" s="101"/>
      <c r="AD1140" s="101"/>
      <c r="AE1140" s="101"/>
      <c r="AF1140" s="101"/>
    </row>
    <row r="1141" spans="1:32">
      <c r="A1141" s="101"/>
      <c r="B1141" s="101"/>
      <c r="C1141" s="101"/>
      <c r="D1141" s="101"/>
      <c r="E1141" s="101"/>
      <c r="F1141" s="101"/>
      <c r="G1141" s="101"/>
      <c r="H1141" s="101"/>
      <c r="I1141" s="101"/>
      <c r="J1141" s="101"/>
      <c r="K1141" s="101"/>
      <c r="L1141" s="101"/>
      <c r="M1141" s="101"/>
      <c r="N1141" s="101"/>
      <c r="O1141" s="101"/>
      <c r="P1141" s="101"/>
      <c r="Q1141" s="101"/>
      <c r="R1141" s="101"/>
      <c r="S1141" s="101"/>
      <c r="T1141" s="101"/>
      <c r="U1141" s="101"/>
      <c r="V1141" s="101"/>
      <c r="W1141" s="101"/>
      <c r="X1141" s="101"/>
      <c r="Y1141" s="101"/>
      <c r="Z1141" s="101"/>
      <c r="AA1141" s="101"/>
      <c r="AB1141" s="101"/>
      <c r="AC1141" s="101"/>
      <c r="AD1141" s="101"/>
      <c r="AE1141" s="101"/>
      <c r="AF1141" s="101"/>
    </row>
    <row r="1142" spans="1:32">
      <c r="A1142" s="101"/>
      <c r="B1142" s="101"/>
      <c r="C1142" s="101"/>
      <c r="D1142" s="101"/>
      <c r="E1142" s="101"/>
      <c r="F1142" s="101"/>
      <c r="G1142" s="101"/>
      <c r="H1142" s="101"/>
      <c r="I1142" s="101"/>
      <c r="J1142" s="101"/>
      <c r="K1142" s="101"/>
      <c r="L1142" s="101"/>
      <c r="M1142" s="101"/>
      <c r="N1142" s="101"/>
      <c r="O1142" s="101"/>
      <c r="P1142" s="101"/>
      <c r="Q1142" s="101"/>
      <c r="R1142" s="101"/>
      <c r="S1142" s="101"/>
      <c r="T1142" s="101"/>
      <c r="U1142" s="101"/>
      <c r="V1142" s="101"/>
      <c r="W1142" s="101"/>
      <c r="X1142" s="101"/>
      <c r="Y1142" s="101"/>
      <c r="Z1142" s="101"/>
      <c r="AA1142" s="101"/>
      <c r="AB1142" s="101"/>
      <c r="AC1142" s="101"/>
      <c r="AD1142" s="101"/>
      <c r="AE1142" s="101"/>
      <c r="AF1142" s="101"/>
    </row>
    <row r="1143" spans="1:32">
      <c r="A1143" s="101"/>
      <c r="B1143" s="101"/>
      <c r="C1143" s="101"/>
      <c r="D1143" s="101"/>
      <c r="E1143" s="101"/>
      <c r="F1143" s="101"/>
      <c r="G1143" s="101"/>
      <c r="H1143" s="101"/>
      <c r="I1143" s="101"/>
      <c r="J1143" s="101"/>
      <c r="K1143" s="101"/>
      <c r="L1143" s="101"/>
      <c r="M1143" s="101"/>
      <c r="N1143" s="101"/>
      <c r="O1143" s="101"/>
      <c r="P1143" s="101"/>
      <c r="Q1143" s="101"/>
      <c r="R1143" s="101"/>
      <c r="S1143" s="101"/>
      <c r="T1143" s="101"/>
      <c r="U1143" s="101"/>
      <c r="V1143" s="101"/>
      <c r="W1143" s="101"/>
      <c r="X1143" s="101"/>
      <c r="Y1143" s="101"/>
      <c r="Z1143" s="101"/>
      <c r="AA1143" s="101"/>
      <c r="AB1143" s="101"/>
      <c r="AC1143" s="101"/>
      <c r="AD1143" s="101"/>
      <c r="AE1143" s="101"/>
      <c r="AF1143" s="101"/>
    </row>
    <row r="1144" spans="1:32">
      <c r="A1144" s="101"/>
      <c r="B1144" s="101"/>
      <c r="C1144" s="101"/>
      <c r="D1144" s="101"/>
      <c r="E1144" s="101"/>
      <c r="F1144" s="101"/>
      <c r="G1144" s="101"/>
      <c r="H1144" s="101"/>
      <c r="I1144" s="101"/>
      <c r="J1144" s="101"/>
      <c r="K1144" s="101"/>
      <c r="L1144" s="101"/>
      <c r="M1144" s="101"/>
      <c r="N1144" s="101"/>
      <c r="O1144" s="101"/>
      <c r="P1144" s="101"/>
      <c r="Q1144" s="101"/>
      <c r="R1144" s="101"/>
      <c r="S1144" s="101"/>
      <c r="T1144" s="101"/>
      <c r="U1144" s="101"/>
      <c r="V1144" s="101"/>
      <c r="W1144" s="101"/>
      <c r="X1144" s="101"/>
      <c r="Y1144" s="101"/>
      <c r="Z1144" s="101"/>
      <c r="AA1144" s="101"/>
      <c r="AB1144" s="101"/>
      <c r="AC1144" s="101"/>
      <c r="AD1144" s="101"/>
      <c r="AE1144" s="101"/>
      <c r="AF1144" s="101"/>
    </row>
    <row r="1145" spans="1:32">
      <c r="A1145" s="101"/>
      <c r="B1145" s="101"/>
      <c r="C1145" s="101"/>
      <c r="D1145" s="101"/>
      <c r="E1145" s="101"/>
      <c r="F1145" s="101"/>
      <c r="G1145" s="101"/>
      <c r="H1145" s="101"/>
      <c r="I1145" s="101"/>
      <c r="J1145" s="101"/>
      <c r="K1145" s="101"/>
      <c r="L1145" s="101"/>
      <c r="M1145" s="101"/>
      <c r="N1145" s="101"/>
      <c r="O1145" s="101"/>
      <c r="P1145" s="101"/>
      <c r="Q1145" s="101"/>
      <c r="R1145" s="101"/>
      <c r="S1145" s="101"/>
      <c r="T1145" s="101"/>
      <c r="U1145" s="101"/>
      <c r="V1145" s="101"/>
      <c r="W1145" s="101"/>
      <c r="X1145" s="101"/>
      <c r="Y1145" s="101"/>
      <c r="Z1145" s="101"/>
      <c r="AA1145" s="101"/>
      <c r="AB1145" s="101"/>
      <c r="AC1145" s="101"/>
      <c r="AD1145" s="101"/>
      <c r="AE1145" s="101"/>
      <c r="AF1145" s="101"/>
    </row>
    <row r="1146" spans="1:32">
      <c r="A1146" s="101"/>
      <c r="B1146" s="101"/>
      <c r="C1146" s="101"/>
      <c r="D1146" s="101"/>
      <c r="E1146" s="101"/>
      <c r="F1146" s="101"/>
      <c r="G1146" s="101"/>
      <c r="H1146" s="101"/>
      <c r="I1146" s="101"/>
      <c r="J1146" s="101"/>
      <c r="K1146" s="101"/>
      <c r="L1146" s="101"/>
      <c r="M1146" s="101"/>
      <c r="N1146" s="101"/>
      <c r="O1146" s="101"/>
      <c r="P1146" s="101"/>
      <c r="Q1146" s="101"/>
      <c r="R1146" s="101"/>
      <c r="S1146" s="101"/>
      <c r="T1146" s="101"/>
      <c r="U1146" s="101"/>
      <c r="V1146" s="101"/>
      <c r="W1146" s="101"/>
      <c r="X1146" s="101"/>
      <c r="Y1146" s="101"/>
      <c r="Z1146" s="101"/>
      <c r="AA1146" s="101"/>
      <c r="AB1146" s="101"/>
      <c r="AC1146" s="101"/>
      <c r="AD1146" s="101"/>
      <c r="AE1146" s="101"/>
      <c r="AF1146" s="101"/>
    </row>
    <row r="1147" spans="1:32">
      <c r="A1147" s="101"/>
      <c r="B1147" s="101"/>
      <c r="C1147" s="101"/>
      <c r="D1147" s="101"/>
      <c r="E1147" s="101"/>
      <c r="F1147" s="101"/>
      <c r="G1147" s="101"/>
      <c r="H1147" s="101"/>
      <c r="I1147" s="101"/>
      <c r="J1147" s="101"/>
      <c r="K1147" s="101"/>
      <c r="L1147" s="101"/>
      <c r="M1147" s="101"/>
      <c r="N1147" s="101"/>
      <c r="O1147" s="101"/>
      <c r="P1147" s="101"/>
      <c r="Q1147" s="101"/>
      <c r="R1147" s="101"/>
      <c r="S1147" s="101"/>
      <c r="T1147" s="101"/>
      <c r="U1147" s="101"/>
      <c r="V1147" s="101"/>
      <c r="W1147" s="101"/>
      <c r="X1147" s="101"/>
      <c r="Y1147" s="101"/>
      <c r="Z1147" s="101"/>
      <c r="AA1147" s="101"/>
      <c r="AB1147" s="101"/>
      <c r="AC1147" s="101"/>
      <c r="AD1147" s="101"/>
      <c r="AE1147" s="101"/>
      <c r="AF1147" s="101"/>
    </row>
    <row r="1148" spans="1:32">
      <c r="A1148" s="101"/>
      <c r="B1148" s="101"/>
      <c r="C1148" s="101"/>
      <c r="D1148" s="101"/>
      <c r="E1148" s="101"/>
      <c r="F1148" s="101"/>
      <c r="G1148" s="101"/>
      <c r="H1148" s="101"/>
      <c r="I1148" s="101"/>
      <c r="J1148" s="101"/>
      <c r="K1148" s="101"/>
      <c r="L1148" s="101"/>
      <c r="M1148" s="101"/>
      <c r="N1148" s="101"/>
      <c r="O1148" s="101"/>
      <c r="P1148" s="101"/>
      <c r="Q1148" s="101"/>
      <c r="R1148" s="101"/>
      <c r="S1148" s="101"/>
      <c r="T1148" s="101"/>
      <c r="U1148" s="101"/>
      <c r="V1148" s="101"/>
      <c r="W1148" s="101"/>
      <c r="X1148" s="101"/>
      <c r="Y1148" s="101"/>
      <c r="Z1148" s="101"/>
      <c r="AA1148" s="101"/>
      <c r="AB1148" s="101"/>
      <c r="AC1148" s="101"/>
      <c r="AD1148" s="101"/>
      <c r="AE1148" s="101"/>
      <c r="AF1148" s="101"/>
    </row>
    <row r="1149" spans="1:32">
      <c r="A1149" s="101"/>
      <c r="B1149" s="101"/>
      <c r="C1149" s="101"/>
      <c r="D1149" s="101"/>
      <c r="E1149" s="101"/>
      <c r="F1149" s="101"/>
      <c r="G1149" s="101"/>
      <c r="H1149" s="101"/>
      <c r="I1149" s="101"/>
      <c r="J1149" s="101"/>
      <c r="K1149" s="101"/>
      <c r="L1149" s="101"/>
      <c r="M1149" s="101"/>
      <c r="N1149" s="101"/>
      <c r="O1149" s="101"/>
      <c r="P1149" s="101"/>
      <c r="Q1149" s="101"/>
      <c r="R1149" s="101"/>
      <c r="S1149" s="101"/>
      <c r="T1149" s="101"/>
      <c r="U1149" s="101"/>
      <c r="V1149" s="101"/>
      <c r="W1149" s="101"/>
      <c r="X1149" s="101"/>
      <c r="Y1149" s="101"/>
      <c r="Z1149" s="101"/>
      <c r="AA1149" s="101"/>
      <c r="AB1149" s="101"/>
      <c r="AC1149" s="101"/>
      <c r="AD1149" s="101"/>
      <c r="AE1149" s="101"/>
      <c r="AF1149" s="101"/>
    </row>
    <row r="1150" spans="1:32">
      <c r="A1150" s="101"/>
      <c r="B1150" s="101"/>
      <c r="C1150" s="101"/>
      <c r="D1150" s="101"/>
      <c r="E1150" s="101"/>
      <c r="F1150" s="101"/>
      <c r="G1150" s="101"/>
      <c r="H1150" s="101"/>
      <c r="I1150" s="101"/>
      <c r="J1150" s="101"/>
      <c r="K1150" s="101"/>
      <c r="L1150" s="101"/>
      <c r="M1150" s="101"/>
      <c r="N1150" s="101"/>
      <c r="O1150" s="101"/>
      <c r="P1150" s="101"/>
      <c r="Q1150" s="101"/>
      <c r="R1150" s="101"/>
      <c r="S1150" s="101"/>
      <c r="T1150" s="101"/>
      <c r="U1150" s="101"/>
      <c r="V1150" s="101"/>
      <c r="W1150" s="101"/>
      <c r="X1150" s="101"/>
      <c r="Y1150" s="101"/>
      <c r="Z1150" s="101"/>
      <c r="AA1150" s="101"/>
      <c r="AB1150" s="101"/>
      <c r="AC1150" s="101"/>
      <c r="AD1150" s="101"/>
      <c r="AE1150" s="101"/>
      <c r="AF1150" s="101"/>
    </row>
    <row r="1151" spans="1:32">
      <c r="A1151" s="101"/>
      <c r="B1151" s="101"/>
      <c r="C1151" s="101"/>
      <c r="D1151" s="101"/>
      <c r="E1151" s="101"/>
      <c r="F1151" s="101"/>
      <c r="G1151" s="101"/>
      <c r="H1151" s="101"/>
      <c r="I1151" s="101"/>
      <c r="J1151" s="101"/>
      <c r="K1151" s="101"/>
      <c r="L1151" s="101"/>
      <c r="M1151" s="101"/>
      <c r="N1151" s="101"/>
      <c r="O1151" s="101"/>
      <c r="P1151" s="101"/>
      <c r="Q1151" s="101"/>
      <c r="R1151" s="101"/>
      <c r="S1151" s="101"/>
      <c r="T1151" s="101"/>
      <c r="U1151" s="101"/>
      <c r="V1151" s="101"/>
      <c r="W1151" s="101"/>
      <c r="X1151" s="101"/>
      <c r="Y1151" s="101"/>
      <c r="Z1151" s="101"/>
      <c r="AA1151" s="101"/>
      <c r="AB1151" s="101"/>
      <c r="AC1151" s="101"/>
      <c r="AD1151" s="101"/>
      <c r="AE1151" s="101"/>
      <c r="AF1151" s="101"/>
    </row>
    <row r="1152" spans="1:32">
      <c r="A1152" s="101"/>
      <c r="B1152" s="101"/>
      <c r="C1152" s="101"/>
      <c r="D1152" s="101"/>
      <c r="E1152" s="101"/>
      <c r="F1152" s="101"/>
      <c r="G1152" s="101"/>
      <c r="H1152" s="101"/>
      <c r="I1152" s="101"/>
      <c r="J1152" s="101"/>
      <c r="K1152" s="101"/>
      <c r="L1152" s="101"/>
      <c r="M1152" s="101"/>
      <c r="N1152" s="101"/>
      <c r="O1152" s="101"/>
      <c r="P1152" s="101"/>
      <c r="Q1152" s="101"/>
      <c r="R1152" s="101"/>
      <c r="S1152" s="101"/>
      <c r="T1152" s="101"/>
      <c r="U1152" s="101"/>
      <c r="V1152" s="101"/>
      <c r="W1152" s="101"/>
      <c r="X1152" s="101"/>
      <c r="Y1152" s="101"/>
      <c r="Z1152" s="101"/>
      <c r="AA1152" s="101"/>
      <c r="AB1152" s="101"/>
      <c r="AC1152" s="101"/>
      <c r="AD1152" s="101"/>
      <c r="AE1152" s="101"/>
      <c r="AF1152" s="101"/>
    </row>
    <row r="1153" spans="1:32">
      <c r="A1153" s="101"/>
      <c r="B1153" s="101"/>
      <c r="C1153" s="101"/>
      <c r="D1153" s="101"/>
      <c r="E1153" s="101"/>
      <c r="F1153" s="101"/>
      <c r="G1153" s="101"/>
      <c r="H1153" s="101"/>
      <c r="I1153" s="101"/>
      <c r="J1153" s="101"/>
      <c r="K1153" s="101"/>
      <c r="L1153" s="101"/>
      <c r="M1153" s="101"/>
      <c r="N1153" s="101"/>
      <c r="O1153" s="101"/>
      <c r="P1153" s="101"/>
      <c r="Q1153" s="101"/>
      <c r="R1153" s="101"/>
      <c r="S1153" s="101"/>
      <c r="T1153" s="101"/>
      <c r="U1153" s="101"/>
      <c r="V1153" s="101"/>
      <c r="W1153" s="101"/>
      <c r="X1153" s="101"/>
      <c r="Y1153" s="101"/>
      <c r="Z1153" s="101"/>
      <c r="AA1153" s="101"/>
      <c r="AB1153" s="101"/>
      <c r="AC1153" s="101"/>
      <c r="AD1153" s="101"/>
      <c r="AE1153" s="101"/>
      <c r="AF1153" s="101"/>
    </row>
    <row r="1154" spans="1:32">
      <c r="A1154" s="101"/>
      <c r="B1154" s="101"/>
      <c r="C1154" s="101"/>
      <c r="D1154" s="101"/>
      <c r="E1154" s="101"/>
      <c r="F1154" s="101"/>
      <c r="G1154" s="101"/>
      <c r="H1154" s="101"/>
      <c r="I1154" s="101"/>
      <c r="J1154" s="101"/>
      <c r="K1154" s="101"/>
      <c r="L1154" s="101"/>
      <c r="M1154" s="101"/>
      <c r="N1154" s="101"/>
      <c r="O1154" s="101"/>
      <c r="P1154" s="101"/>
      <c r="Q1154" s="101"/>
      <c r="R1154" s="101"/>
      <c r="S1154" s="101"/>
      <c r="T1154" s="101"/>
      <c r="U1154" s="101"/>
      <c r="V1154" s="101"/>
      <c r="W1154" s="101"/>
      <c r="X1154" s="101"/>
      <c r="Y1154" s="101"/>
      <c r="Z1154" s="101"/>
      <c r="AA1154" s="101"/>
      <c r="AB1154" s="101"/>
      <c r="AC1154" s="101"/>
      <c r="AD1154" s="101"/>
      <c r="AE1154" s="101"/>
      <c r="AF1154" s="101"/>
    </row>
    <row r="1155" spans="1:32">
      <c r="A1155" s="101"/>
      <c r="B1155" s="101"/>
      <c r="C1155" s="101"/>
      <c r="D1155" s="101"/>
      <c r="E1155" s="101"/>
      <c r="F1155" s="101"/>
      <c r="G1155" s="101"/>
      <c r="H1155" s="101"/>
      <c r="I1155" s="101"/>
      <c r="J1155" s="101"/>
      <c r="K1155" s="101"/>
      <c r="L1155" s="101"/>
      <c r="M1155" s="101"/>
      <c r="N1155" s="101"/>
      <c r="O1155" s="101"/>
      <c r="P1155" s="101"/>
      <c r="Q1155" s="101"/>
      <c r="R1155" s="101"/>
      <c r="S1155" s="101"/>
      <c r="T1155" s="101"/>
      <c r="U1155" s="101"/>
      <c r="V1155" s="101"/>
      <c r="W1155" s="101"/>
      <c r="X1155" s="101"/>
      <c r="Y1155" s="101"/>
      <c r="Z1155" s="101"/>
      <c r="AA1155" s="101"/>
      <c r="AB1155" s="101"/>
      <c r="AC1155" s="101"/>
      <c r="AD1155" s="101"/>
      <c r="AE1155" s="101"/>
      <c r="AF1155" s="101"/>
    </row>
    <row r="1156" spans="1:32">
      <c r="A1156" s="101"/>
      <c r="B1156" s="101"/>
      <c r="C1156" s="101"/>
      <c r="D1156" s="101"/>
      <c r="E1156" s="101"/>
      <c r="F1156" s="101"/>
      <c r="G1156" s="101"/>
      <c r="H1156" s="101"/>
      <c r="I1156" s="101"/>
      <c r="J1156" s="101"/>
      <c r="K1156" s="101"/>
      <c r="L1156" s="101"/>
      <c r="M1156" s="101"/>
      <c r="N1156" s="101"/>
      <c r="O1156" s="101"/>
      <c r="P1156" s="101"/>
      <c r="Q1156" s="101"/>
      <c r="R1156" s="101"/>
      <c r="S1156" s="101"/>
      <c r="T1156" s="101"/>
      <c r="U1156" s="101"/>
      <c r="V1156" s="101"/>
      <c r="W1156" s="101"/>
      <c r="X1156" s="101"/>
      <c r="Y1156" s="101"/>
      <c r="Z1156" s="101"/>
      <c r="AA1156" s="101"/>
      <c r="AB1156" s="101"/>
      <c r="AC1156" s="101"/>
      <c r="AD1156" s="101"/>
      <c r="AE1156" s="101"/>
      <c r="AF1156" s="101"/>
    </row>
    <row r="1157" spans="1:32">
      <c r="A1157" s="101"/>
      <c r="B1157" s="101"/>
      <c r="C1157" s="101"/>
      <c r="D1157" s="101"/>
      <c r="E1157" s="101"/>
      <c r="F1157" s="101"/>
      <c r="G1157" s="101"/>
      <c r="H1157" s="101"/>
      <c r="I1157" s="101"/>
      <c r="J1157" s="101"/>
      <c r="K1157" s="101"/>
      <c r="L1157" s="101"/>
      <c r="M1157" s="101"/>
      <c r="N1157" s="101"/>
      <c r="O1157" s="101"/>
      <c r="P1157" s="101"/>
      <c r="Q1157" s="101"/>
      <c r="R1157" s="101"/>
      <c r="S1157" s="101"/>
      <c r="T1157" s="101"/>
      <c r="U1157" s="101"/>
      <c r="V1157" s="101"/>
      <c r="W1157" s="101"/>
      <c r="X1157" s="101"/>
      <c r="Y1157" s="101"/>
      <c r="Z1157" s="101"/>
      <c r="AA1157" s="101"/>
      <c r="AB1157" s="101"/>
      <c r="AC1157" s="101"/>
      <c r="AD1157" s="101"/>
      <c r="AE1157" s="101"/>
      <c r="AF1157" s="101"/>
    </row>
    <row r="1158" spans="1:32">
      <c r="A1158" s="101"/>
      <c r="B1158" s="101"/>
      <c r="C1158" s="101"/>
      <c r="D1158" s="101"/>
      <c r="E1158" s="101"/>
      <c r="F1158" s="101"/>
      <c r="G1158" s="101"/>
      <c r="H1158" s="101"/>
      <c r="I1158" s="101"/>
      <c r="J1158" s="101"/>
      <c r="K1158" s="101"/>
      <c r="L1158" s="101"/>
      <c r="M1158" s="101"/>
      <c r="N1158" s="101"/>
      <c r="O1158" s="101"/>
      <c r="P1158" s="101"/>
      <c r="Q1158" s="101"/>
      <c r="R1158" s="101"/>
      <c r="S1158" s="101"/>
      <c r="T1158" s="101"/>
      <c r="U1158" s="101"/>
      <c r="V1158" s="101"/>
      <c r="W1158" s="101"/>
      <c r="X1158" s="101"/>
      <c r="Y1158" s="101"/>
      <c r="Z1158" s="101"/>
      <c r="AA1158" s="101"/>
      <c r="AB1158" s="101"/>
      <c r="AC1158" s="101"/>
      <c r="AD1158" s="101"/>
      <c r="AE1158" s="101"/>
      <c r="AF1158" s="101"/>
    </row>
    <row r="1159" spans="1:32">
      <c r="A1159" s="101"/>
      <c r="B1159" s="101"/>
      <c r="C1159" s="101"/>
      <c r="D1159" s="101"/>
      <c r="E1159" s="101"/>
      <c r="F1159" s="101"/>
      <c r="G1159" s="101"/>
      <c r="H1159" s="101"/>
      <c r="I1159" s="101"/>
      <c r="J1159" s="101"/>
      <c r="K1159" s="101"/>
      <c r="L1159" s="101"/>
      <c r="M1159" s="101"/>
      <c r="N1159" s="101"/>
      <c r="O1159" s="101"/>
      <c r="P1159" s="101"/>
      <c r="Q1159" s="101"/>
      <c r="R1159" s="101"/>
      <c r="S1159" s="101"/>
      <c r="T1159" s="101"/>
      <c r="U1159" s="101"/>
      <c r="V1159" s="101"/>
      <c r="W1159" s="101"/>
      <c r="X1159" s="101"/>
      <c r="Y1159" s="101"/>
      <c r="Z1159" s="101"/>
      <c r="AA1159" s="101"/>
      <c r="AB1159" s="101"/>
      <c r="AC1159" s="101"/>
      <c r="AD1159" s="101"/>
      <c r="AE1159" s="101"/>
      <c r="AF1159" s="101"/>
    </row>
    <row r="1160" spans="1:32">
      <c r="A1160" s="101"/>
      <c r="B1160" s="101"/>
      <c r="C1160" s="101"/>
      <c r="D1160" s="101"/>
      <c r="E1160" s="101"/>
      <c r="F1160" s="101"/>
      <c r="G1160" s="101"/>
      <c r="H1160" s="101"/>
      <c r="I1160" s="101"/>
      <c r="J1160" s="101"/>
      <c r="K1160" s="101"/>
      <c r="L1160" s="101"/>
      <c r="M1160" s="101"/>
      <c r="N1160" s="101"/>
      <c r="O1160" s="101"/>
      <c r="P1160" s="101"/>
      <c r="Q1160" s="101"/>
      <c r="R1160" s="101"/>
      <c r="S1160" s="101"/>
      <c r="T1160" s="101"/>
      <c r="U1160" s="101"/>
      <c r="V1160" s="101"/>
      <c r="W1160" s="101"/>
      <c r="X1160" s="101"/>
      <c r="Y1160" s="101"/>
      <c r="Z1160" s="101"/>
      <c r="AA1160" s="101"/>
      <c r="AB1160" s="101"/>
      <c r="AC1160" s="101"/>
      <c r="AD1160" s="101"/>
      <c r="AE1160" s="101"/>
      <c r="AF1160" s="101"/>
    </row>
    <row r="1161" spans="1:32">
      <c r="A1161" s="101"/>
      <c r="B1161" s="101"/>
      <c r="C1161" s="101"/>
      <c r="D1161" s="101"/>
      <c r="E1161" s="101"/>
      <c r="F1161" s="101"/>
      <c r="G1161" s="101"/>
      <c r="H1161" s="101"/>
      <c r="I1161" s="101"/>
      <c r="J1161" s="101"/>
      <c r="K1161" s="101"/>
      <c r="L1161" s="101"/>
      <c r="M1161" s="101"/>
      <c r="N1161" s="101"/>
      <c r="O1161" s="101"/>
      <c r="P1161" s="101"/>
      <c r="Q1161" s="101"/>
      <c r="R1161" s="101"/>
      <c r="S1161" s="101"/>
      <c r="T1161" s="101"/>
      <c r="U1161" s="101"/>
      <c r="V1161" s="101"/>
      <c r="W1161" s="101"/>
      <c r="X1161" s="101"/>
      <c r="Y1161" s="101"/>
      <c r="Z1161" s="101"/>
      <c r="AA1161" s="101"/>
      <c r="AB1161" s="101"/>
      <c r="AC1161" s="101"/>
      <c r="AD1161" s="101"/>
      <c r="AE1161" s="101"/>
      <c r="AF1161" s="101"/>
    </row>
    <row r="1162" spans="1:32">
      <c r="A1162" s="101"/>
      <c r="B1162" s="101"/>
      <c r="C1162" s="101"/>
      <c r="D1162" s="101"/>
      <c r="E1162" s="101"/>
      <c r="F1162" s="101"/>
      <c r="G1162" s="101"/>
      <c r="H1162" s="101"/>
      <c r="I1162" s="101"/>
      <c r="J1162" s="101"/>
      <c r="K1162" s="101"/>
      <c r="L1162" s="101"/>
      <c r="M1162" s="101"/>
      <c r="N1162" s="101"/>
      <c r="O1162" s="101"/>
      <c r="P1162" s="101"/>
      <c r="Q1162" s="101"/>
      <c r="R1162" s="101"/>
      <c r="S1162" s="101"/>
      <c r="T1162" s="101"/>
      <c r="U1162" s="101"/>
      <c r="V1162" s="101"/>
      <c r="W1162" s="101"/>
      <c r="X1162" s="101"/>
      <c r="Y1162" s="101"/>
      <c r="Z1162" s="101"/>
      <c r="AA1162" s="101"/>
      <c r="AB1162" s="101"/>
      <c r="AC1162" s="101"/>
      <c r="AD1162" s="101"/>
      <c r="AE1162" s="101"/>
      <c r="AF1162" s="101"/>
    </row>
    <row r="1163" spans="1:32">
      <c r="A1163" s="101"/>
      <c r="B1163" s="101"/>
      <c r="C1163" s="101"/>
      <c r="D1163" s="101"/>
      <c r="E1163" s="101"/>
      <c r="F1163" s="101"/>
      <c r="G1163" s="101"/>
      <c r="H1163" s="101"/>
      <c r="I1163" s="101"/>
      <c r="J1163" s="101"/>
      <c r="K1163" s="101"/>
      <c r="L1163" s="101"/>
      <c r="M1163" s="101"/>
      <c r="N1163" s="101"/>
      <c r="O1163" s="101"/>
      <c r="P1163" s="101"/>
      <c r="Q1163" s="101"/>
      <c r="R1163" s="101"/>
      <c r="S1163" s="101"/>
      <c r="T1163" s="101"/>
      <c r="U1163" s="101"/>
      <c r="V1163" s="101"/>
      <c r="W1163" s="101"/>
      <c r="X1163" s="101"/>
      <c r="Y1163" s="101"/>
      <c r="Z1163" s="101"/>
      <c r="AA1163" s="101"/>
      <c r="AB1163" s="101"/>
      <c r="AC1163" s="101"/>
      <c r="AD1163" s="101"/>
      <c r="AE1163" s="101"/>
      <c r="AF1163" s="101"/>
    </row>
    <row r="1164" spans="1:32">
      <c r="A1164" s="101"/>
      <c r="B1164" s="101"/>
      <c r="C1164" s="101"/>
      <c r="D1164" s="101"/>
      <c r="E1164" s="101"/>
      <c r="F1164" s="101"/>
      <c r="G1164" s="101"/>
      <c r="H1164" s="101"/>
      <c r="I1164" s="101"/>
      <c r="J1164" s="101"/>
      <c r="K1164" s="101"/>
      <c r="L1164" s="101"/>
      <c r="M1164" s="101"/>
      <c r="N1164" s="101"/>
      <c r="O1164" s="101"/>
      <c r="P1164" s="101"/>
      <c r="Q1164" s="101"/>
      <c r="R1164" s="101"/>
      <c r="S1164" s="101"/>
      <c r="T1164" s="101"/>
      <c r="U1164" s="101"/>
      <c r="V1164" s="101"/>
      <c r="W1164" s="101"/>
      <c r="X1164" s="101"/>
      <c r="Y1164" s="101"/>
      <c r="Z1164" s="101"/>
      <c r="AA1164" s="101"/>
      <c r="AB1164" s="101"/>
      <c r="AC1164" s="101"/>
      <c r="AD1164" s="101"/>
      <c r="AE1164" s="101"/>
      <c r="AF1164" s="101"/>
    </row>
    <row r="1165" spans="1:32">
      <c r="A1165" s="101"/>
      <c r="B1165" s="101"/>
      <c r="C1165" s="101"/>
      <c r="D1165" s="101"/>
      <c r="E1165" s="101"/>
      <c r="F1165" s="101"/>
      <c r="G1165" s="101"/>
      <c r="H1165" s="101"/>
      <c r="I1165" s="101"/>
      <c r="J1165" s="101"/>
      <c r="K1165" s="101"/>
      <c r="L1165" s="101"/>
      <c r="M1165" s="101"/>
      <c r="N1165" s="101"/>
      <c r="O1165" s="101"/>
      <c r="P1165" s="101"/>
      <c r="Q1165" s="101"/>
      <c r="R1165" s="101"/>
      <c r="S1165" s="101"/>
      <c r="T1165" s="101"/>
      <c r="U1165" s="101"/>
      <c r="V1165" s="101"/>
      <c r="W1165" s="101"/>
      <c r="X1165" s="101"/>
      <c r="Y1165" s="101"/>
      <c r="Z1165" s="101"/>
      <c r="AA1165" s="101"/>
      <c r="AB1165" s="101"/>
      <c r="AC1165" s="101"/>
      <c r="AD1165" s="101"/>
      <c r="AE1165" s="101"/>
      <c r="AF1165" s="101"/>
    </row>
    <row r="1166" spans="1:32">
      <c r="A1166" s="101"/>
      <c r="B1166" s="101"/>
      <c r="C1166" s="101"/>
      <c r="D1166" s="101"/>
      <c r="E1166" s="101"/>
      <c r="F1166" s="101"/>
      <c r="G1166" s="101"/>
      <c r="H1166" s="101"/>
      <c r="I1166" s="101"/>
      <c r="J1166" s="101"/>
      <c r="K1166" s="101"/>
      <c r="L1166" s="101"/>
      <c r="M1166" s="101"/>
      <c r="N1166" s="101"/>
      <c r="O1166" s="101"/>
      <c r="P1166" s="101"/>
      <c r="Q1166" s="101"/>
      <c r="R1166" s="101"/>
      <c r="S1166" s="101"/>
      <c r="T1166" s="101"/>
      <c r="U1166" s="101"/>
      <c r="V1166" s="101"/>
      <c r="W1166" s="101"/>
      <c r="X1166" s="101"/>
      <c r="Y1166" s="101"/>
      <c r="Z1166" s="101"/>
      <c r="AA1166" s="101"/>
      <c r="AB1166" s="101"/>
      <c r="AC1166" s="101"/>
      <c r="AD1166" s="101"/>
      <c r="AE1166" s="101"/>
      <c r="AF1166" s="101"/>
    </row>
    <row r="1167" spans="1:32">
      <c r="A1167" s="101"/>
      <c r="B1167" s="101"/>
      <c r="C1167" s="101"/>
      <c r="D1167" s="101"/>
      <c r="E1167" s="101"/>
      <c r="F1167" s="101"/>
      <c r="G1167" s="101"/>
      <c r="H1167" s="101"/>
      <c r="I1167" s="101"/>
      <c r="J1167" s="101"/>
      <c r="K1167" s="101"/>
      <c r="L1167" s="101"/>
      <c r="M1167" s="101"/>
      <c r="N1167" s="101"/>
      <c r="O1167" s="101"/>
      <c r="P1167" s="101"/>
      <c r="Q1167" s="101"/>
      <c r="R1167" s="101"/>
      <c r="S1167" s="101"/>
      <c r="T1167" s="101"/>
      <c r="U1167" s="101"/>
      <c r="V1167" s="101"/>
      <c r="W1167" s="101"/>
      <c r="X1167" s="101"/>
      <c r="Y1167" s="101"/>
      <c r="Z1167" s="101"/>
      <c r="AA1167" s="101"/>
      <c r="AB1167" s="101"/>
      <c r="AC1167" s="101"/>
      <c r="AD1167" s="101"/>
      <c r="AE1167" s="101"/>
      <c r="AF1167" s="101"/>
    </row>
    <row r="1168" spans="1:32">
      <c r="A1168" s="101"/>
      <c r="B1168" s="101"/>
      <c r="C1168" s="101"/>
      <c r="D1168" s="101"/>
      <c r="E1168" s="101"/>
      <c r="F1168" s="101"/>
      <c r="G1168" s="101"/>
      <c r="H1168" s="101"/>
      <c r="I1168" s="101"/>
      <c r="J1168" s="101"/>
      <c r="K1168" s="101"/>
      <c r="L1168" s="101"/>
      <c r="M1168" s="101"/>
      <c r="N1168" s="101"/>
      <c r="O1168" s="101"/>
      <c r="P1168" s="101"/>
      <c r="Q1168" s="101"/>
      <c r="R1168" s="101"/>
      <c r="S1168" s="101"/>
      <c r="T1168" s="101"/>
      <c r="U1168" s="101"/>
      <c r="V1168" s="101"/>
      <c r="W1168" s="101"/>
      <c r="X1168" s="101"/>
      <c r="Y1168" s="101"/>
      <c r="Z1168" s="101"/>
      <c r="AA1168" s="101"/>
      <c r="AB1168" s="101"/>
      <c r="AC1168" s="101"/>
      <c r="AD1168" s="101"/>
      <c r="AE1168" s="101"/>
      <c r="AF1168" s="101"/>
    </row>
    <row r="1169" spans="1:32">
      <c r="A1169" s="101"/>
      <c r="B1169" s="101"/>
      <c r="C1169" s="101"/>
      <c r="D1169" s="101"/>
      <c r="E1169" s="101"/>
      <c r="F1169" s="101"/>
      <c r="G1169" s="101"/>
      <c r="H1169" s="101"/>
      <c r="I1169" s="101"/>
      <c r="J1169" s="101"/>
      <c r="K1169" s="101"/>
      <c r="L1169" s="101"/>
      <c r="M1169" s="101"/>
      <c r="N1169" s="101"/>
      <c r="O1169" s="101"/>
      <c r="P1169" s="101"/>
      <c r="Q1169" s="101"/>
      <c r="R1169" s="101"/>
      <c r="S1169" s="101"/>
      <c r="T1169" s="101"/>
      <c r="U1169" s="101"/>
      <c r="V1169" s="101"/>
      <c r="W1169" s="101"/>
      <c r="X1169" s="101"/>
      <c r="Y1169" s="101"/>
      <c r="Z1169" s="101"/>
      <c r="AA1169" s="101"/>
      <c r="AB1169" s="101"/>
      <c r="AC1169" s="101"/>
      <c r="AD1169" s="101"/>
      <c r="AE1169" s="101"/>
      <c r="AF1169" s="101"/>
    </row>
    <row r="1170" spans="1:32">
      <c r="A1170" s="101"/>
      <c r="B1170" s="101"/>
      <c r="C1170" s="101"/>
      <c r="D1170" s="101"/>
      <c r="E1170" s="101"/>
      <c r="F1170" s="101"/>
      <c r="G1170" s="101"/>
      <c r="H1170" s="101"/>
      <c r="I1170" s="101"/>
      <c r="J1170" s="101"/>
      <c r="K1170" s="101"/>
      <c r="L1170" s="101"/>
      <c r="M1170" s="101"/>
      <c r="N1170" s="101"/>
      <c r="O1170" s="101"/>
      <c r="P1170" s="101"/>
      <c r="Q1170" s="101"/>
      <c r="R1170" s="101"/>
      <c r="S1170" s="101"/>
      <c r="T1170" s="101"/>
      <c r="U1170" s="101"/>
      <c r="V1170" s="101"/>
      <c r="W1170" s="101"/>
      <c r="X1170" s="101"/>
      <c r="Y1170" s="101"/>
      <c r="Z1170" s="101"/>
      <c r="AA1170" s="101"/>
      <c r="AB1170" s="101"/>
      <c r="AC1170" s="101"/>
      <c r="AD1170" s="101"/>
      <c r="AE1170" s="101"/>
      <c r="AF1170" s="101"/>
    </row>
    <row r="1171" spans="1:32">
      <c r="A1171" s="101"/>
      <c r="B1171" s="101"/>
      <c r="C1171" s="101"/>
      <c r="D1171" s="101"/>
      <c r="E1171" s="101"/>
      <c r="F1171" s="101"/>
      <c r="G1171" s="101"/>
      <c r="H1171" s="101"/>
      <c r="I1171" s="101"/>
      <c r="J1171" s="101"/>
      <c r="K1171" s="101"/>
      <c r="L1171" s="101"/>
      <c r="M1171" s="101"/>
      <c r="N1171" s="101"/>
      <c r="O1171" s="101"/>
      <c r="P1171" s="101"/>
      <c r="Q1171" s="101"/>
      <c r="R1171" s="101"/>
      <c r="S1171" s="101"/>
      <c r="T1171" s="101"/>
      <c r="U1171" s="101"/>
      <c r="V1171" s="101"/>
      <c r="W1171" s="101"/>
      <c r="X1171" s="101"/>
      <c r="Y1171" s="101"/>
      <c r="Z1171" s="101"/>
      <c r="AA1171" s="101"/>
      <c r="AB1171" s="101"/>
      <c r="AC1171" s="101"/>
      <c r="AD1171" s="101"/>
      <c r="AE1171" s="101"/>
      <c r="AF1171" s="101"/>
    </row>
    <row r="1172" spans="1:32">
      <c r="A1172" s="101"/>
      <c r="B1172" s="101"/>
      <c r="C1172" s="101"/>
      <c r="D1172" s="101"/>
      <c r="E1172" s="101"/>
      <c r="F1172" s="101"/>
      <c r="G1172" s="101"/>
      <c r="H1172" s="101"/>
      <c r="I1172" s="101"/>
      <c r="J1172" s="101"/>
      <c r="K1172" s="101"/>
      <c r="L1172" s="101"/>
      <c r="M1172" s="101"/>
      <c r="N1172" s="101"/>
      <c r="O1172" s="101"/>
      <c r="P1172" s="101"/>
      <c r="Q1172" s="101"/>
      <c r="R1172" s="101"/>
      <c r="S1172" s="101"/>
      <c r="T1172" s="101"/>
      <c r="U1172" s="101"/>
      <c r="V1172" s="101"/>
      <c r="W1172" s="101"/>
      <c r="X1172" s="101"/>
      <c r="Y1172" s="101"/>
      <c r="Z1172" s="101"/>
      <c r="AA1172" s="101"/>
      <c r="AB1172" s="101"/>
      <c r="AC1172" s="101"/>
      <c r="AD1172" s="101"/>
      <c r="AE1172" s="101"/>
      <c r="AF1172" s="101"/>
    </row>
    <row r="1173" spans="1:32">
      <c r="A1173" s="101"/>
      <c r="B1173" s="101"/>
      <c r="C1173" s="101"/>
      <c r="D1173" s="101"/>
      <c r="E1173" s="101"/>
      <c r="F1173" s="101"/>
      <c r="G1173" s="101"/>
      <c r="H1173" s="101"/>
      <c r="I1173" s="101"/>
      <c r="J1173" s="101"/>
      <c r="K1173" s="101"/>
      <c r="L1173" s="101"/>
      <c r="M1173" s="101"/>
      <c r="N1173" s="101"/>
      <c r="O1173" s="101"/>
      <c r="P1173" s="101"/>
      <c r="Q1173" s="101"/>
      <c r="R1173" s="101"/>
      <c r="S1173" s="101"/>
      <c r="T1173" s="101"/>
      <c r="U1173" s="101"/>
      <c r="V1173" s="101"/>
      <c r="W1173" s="101"/>
      <c r="X1173" s="101"/>
      <c r="Y1173" s="101"/>
      <c r="Z1173" s="101"/>
      <c r="AA1173" s="101"/>
      <c r="AB1173" s="101"/>
      <c r="AC1173" s="101"/>
      <c r="AD1173" s="101"/>
      <c r="AE1173" s="101"/>
      <c r="AF1173" s="101"/>
    </row>
    <row r="1174" spans="1:32">
      <c r="A1174" s="101"/>
      <c r="B1174" s="101"/>
      <c r="C1174" s="101"/>
      <c r="D1174" s="101"/>
      <c r="E1174" s="101"/>
      <c r="F1174" s="101"/>
      <c r="G1174" s="101"/>
      <c r="H1174" s="101"/>
      <c r="I1174" s="101"/>
      <c r="J1174" s="101"/>
      <c r="K1174" s="101"/>
      <c r="L1174" s="101"/>
      <c r="M1174" s="101"/>
      <c r="N1174" s="101"/>
      <c r="O1174" s="101"/>
      <c r="P1174" s="101"/>
      <c r="Q1174" s="101"/>
      <c r="R1174" s="101"/>
      <c r="S1174" s="101"/>
      <c r="T1174" s="101"/>
      <c r="U1174" s="101"/>
      <c r="V1174" s="101"/>
      <c r="W1174" s="101"/>
      <c r="X1174" s="101"/>
      <c r="Y1174" s="101"/>
      <c r="Z1174" s="101"/>
      <c r="AA1174" s="101"/>
      <c r="AB1174" s="101"/>
      <c r="AC1174" s="101"/>
      <c r="AD1174" s="101"/>
      <c r="AE1174" s="101"/>
      <c r="AF1174" s="101"/>
    </row>
    <row r="1175" spans="1:32">
      <c r="A1175" s="101"/>
      <c r="B1175" s="101"/>
      <c r="C1175" s="101"/>
      <c r="D1175" s="101"/>
      <c r="E1175" s="101"/>
      <c r="F1175" s="101"/>
      <c r="G1175" s="101"/>
      <c r="H1175" s="101"/>
      <c r="I1175" s="101"/>
      <c r="J1175" s="101"/>
      <c r="K1175" s="101"/>
      <c r="L1175" s="101"/>
      <c r="M1175" s="101"/>
      <c r="N1175" s="101"/>
      <c r="O1175" s="101"/>
      <c r="P1175" s="101"/>
      <c r="Q1175" s="101"/>
      <c r="R1175" s="101"/>
      <c r="S1175" s="101"/>
      <c r="T1175" s="101"/>
      <c r="U1175" s="101"/>
      <c r="V1175" s="101"/>
      <c r="W1175" s="101"/>
      <c r="X1175" s="101"/>
      <c r="Y1175" s="101"/>
      <c r="Z1175" s="101"/>
      <c r="AA1175" s="101"/>
      <c r="AB1175" s="101"/>
      <c r="AC1175" s="101"/>
      <c r="AD1175" s="101"/>
      <c r="AE1175" s="101"/>
      <c r="AF1175" s="101"/>
    </row>
    <row r="1176" spans="1:32">
      <c r="A1176" s="101"/>
      <c r="B1176" s="101"/>
      <c r="C1176" s="101"/>
      <c r="D1176" s="101"/>
      <c r="E1176" s="101"/>
      <c r="F1176" s="101"/>
      <c r="G1176" s="101"/>
      <c r="H1176" s="101"/>
      <c r="I1176" s="101"/>
      <c r="J1176" s="101"/>
      <c r="K1176" s="101"/>
      <c r="L1176" s="101"/>
      <c r="M1176" s="101"/>
      <c r="N1176" s="101"/>
      <c r="O1176" s="101"/>
      <c r="P1176" s="101"/>
      <c r="Q1176" s="101"/>
      <c r="R1176" s="101"/>
      <c r="S1176" s="101"/>
      <c r="T1176" s="101"/>
      <c r="U1176" s="101"/>
      <c r="V1176" s="101"/>
      <c r="W1176" s="101"/>
      <c r="X1176" s="101"/>
      <c r="Y1176" s="101"/>
      <c r="Z1176" s="101"/>
      <c r="AA1176" s="101"/>
      <c r="AB1176" s="101"/>
      <c r="AC1176" s="101"/>
      <c r="AD1176" s="101"/>
      <c r="AE1176" s="101"/>
      <c r="AF1176" s="101"/>
    </row>
    <row r="1177" spans="1:32">
      <c r="A1177" s="101"/>
      <c r="B1177" s="101"/>
      <c r="C1177" s="101"/>
      <c r="D1177" s="101"/>
      <c r="E1177" s="101"/>
      <c r="F1177" s="101"/>
      <c r="G1177" s="101"/>
      <c r="H1177" s="101"/>
      <c r="I1177" s="101"/>
      <c r="J1177" s="101"/>
      <c r="K1177" s="101"/>
      <c r="L1177" s="101"/>
      <c r="M1177" s="101"/>
      <c r="N1177" s="101"/>
      <c r="O1177" s="101"/>
      <c r="P1177" s="101"/>
      <c r="Q1177" s="101"/>
      <c r="R1177" s="101"/>
      <c r="S1177" s="101"/>
      <c r="T1177" s="101"/>
      <c r="U1177" s="101"/>
      <c r="V1177" s="101"/>
      <c r="W1177" s="101"/>
      <c r="X1177" s="101"/>
      <c r="Y1177" s="101"/>
      <c r="Z1177" s="101"/>
      <c r="AA1177" s="101"/>
      <c r="AB1177" s="101"/>
      <c r="AC1177" s="101"/>
      <c r="AD1177" s="101"/>
      <c r="AE1177" s="101"/>
      <c r="AF1177" s="101"/>
    </row>
    <row r="1178" spans="1:32">
      <c r="A1178" s="101"/>
      <c r="B1178" s="101"/>
      <c r="C1178" s="101"/>
      <c r="D1178" s="101"/>
      <c r="E1178" s="101"/>
      <c r="F1178" s="101"/>
      <c r="G1178" s="101"/>
      <c r="H1178" s="101"/>
      <c r="I1178" s="101"/>
      <c r="J1178" s="101"/>
      <c r="K1178" s="101"/>
      <c r="L1178" s="101"/>
      <c r="M1178" s="101"/>
      <c r="N1178" s="101"/>
      <c r="O1178" s="101"/>
      <c r="P1178" s="101"/>
      <c r="Q1178" s="101"/>
      <c r="R1178" s="101"/>
      <c r="S1178" s="101"/>
      <c r="T1178" s="101"/>
      <c r="U1178" s="101"/>
      <c r="V1178" s="101"/>
      <c r="W1178" s="101"/>
      <c r="X1178" s="101"/>
      <c r="Y1178" s="101"/>
      <c r="Z1178" s="101"/>
      <c r="AA1178" s="101"/>
      <c r="AB1178" s="101"/>
      <c r="AC1178" s="101"/>
      <c r="AD1178" s="101"/>
      <c r="AE1178" s="101"/>
      <c r="AF1178" s="101"/>
    </row>
    <row r="1179" spans="1:32">
      <c r="A1179" s="101"/>
      <c r="B1179" s="101"/>
      <c r="C1179" s="101"/>
      <c r="D1179" s="101"/>
      <c r="E1179" s="101"/>
      <c r="F1179" s="101"/>
      <c r="G1179" s="101"/>
      <c r="H1179" s="101"/>
      <c r="I1179" s="101"/>
      <c r="J1179" s="101"/>
      <c r="K1179" s="101"/>
      <c r="L1179" s="101"/>
      <c r="M1179" s="101"/>
      <c r="N1179" s="101"/>
      <c r="O1179" s="101"/>
      <c r="P1179" s="101"/>
      <c r="Q1179" s="101"/>
      <c r="R1179" s="101"/>
      <c r="S1179" s="101"/>
      <c r="T1179" s="101"/>
      <c r="U1179" s="101"/>
      <c r="V1179" s="101"/>
      <c r="W1179" s="101"/>
      <c r="X1179" s="101"/>
      <c r="Y1179" s="101"/>
      <c r="Z1179" s="101"/>
      <c r="AA1179" s="101"/>
      <c r="AB1179" s="101"/>
      <c r="AC1179" s="101"/>
      <c r="AD1179" s="101"/>
      <c r="AE1179" s="101"/>
      <c r="AF1179" s="101"/>
    </row>
    <row r="1180" spans="1:32">
      <c r="A1180" s="101"/>
      <c r="B1180" s="101"/>
      <c r="C1180" s="101"/>
      <c r="D1180" s="101"/>
      <c r="E1180" s="101"/>
      <c r="F1180" s="101"/>
      <c r="G1180" s="101"/>
      <c r="H1180" s="101"/>
      <c r="I1180" s="101"/>
      <c r="J1180" s="101"/>
      <c r="K1180" s="101"/>
      <c r="L1180" s="101"/>
      <c r="M1180" s="101"/>
      <c r="N1180" s="101"/>
      <c r="O1180" s="101"/>
      <c r="P1180" s="101"/>
      <c r="Q1180" s="101"/>
      <c r="R1180" s="101"/>
      <c r="S1180" s="101"/>
      <c r="T1180" s="101"/>
      <c r="U1180" s="101"/>
      <c r="V1180" s="101"/>
      <c r="W1180" s="101"/>
      <c r="X1180" s="101"/>
      <c r="Y1180" s="101"/>
      <c r="Z1180" s="101"/>
      <c r="AA1180" s="101"/>
      <c r="AB1180" s="101"/>
      <c r="AC1180" s="101"/>
      <c r="AD1180" s="101"/>
      <c r="AE1180" s="101"/>
      <c r="AF1180" s="101"/>
    </row>
    <row r="1181" spans="1:32">
      <c r="A1181" s="101"/>
      <c r="B1181" s="101"/>
      <c r="C1181" s="101"/>
      <c r="D1181" s="101"/>
      <c r="E1181" s="101"/>
      <c r="F1181" s="101"/>
      <c r="G1181" s="101"/>
      <c r="H1181" s="101"/>
      <c r="I1181" s="101"/>
      <c r="J1181" s="101"/>
      <c r="K1181" s="101"/>
      <c r="L1181" s="101"/>
      <c r="M1181" s="101"/>
      <c r="N1181" s="101"/>
      <c r="O1181" s="101"/>
      <c r="P1181" s="101"/>
      <c r="Q1181" s="101"/>
      <c r="R1181" s="101"/>
      <c r="S1181" s="101"/>
      <c r="T1181" s="101"/>
      <c r="U1181" s="101"/>
      <c r="V1181" s="101"/>
      <c r="W1181" s="101"/>
      <c r="X1181" s="101"/>
      <c r="Y1181" s="101"/>
      <c r="Z1181" s="101"/>
      <c r="AA1181" s="101"/>
      <c r="AB1181" s="101"/>
      <c r="AC1181" s="101"/>
      <c r="AD1181" s="101"/>
      <c r="AE1181" s="101"/>
      <c r="AF1181" s="101"/>
    </row>
    <row r="1182" spans="1:32">
      <c r="A1182" s="101"/>
      <c r="B1182" s="101"/>
      <c r="C1182" s="101"/>
      <c r="D1182" s="101"/>
      <c r="E1182" s="101"/>
      <c r="F1182" s="101"/>
      <c r="G1182" s="101"/>
      <c r="H1182" s="101"/>
      <c r="I1182" s="101"/>
      <c r="J1182" s="101"/>
      <c r="K1182" s="101"/>
      <c r="L1182" s="101"/>
      <c r="M1182" s="101"/>
      <c r="N1182" s="101"/>
      <c r="O1182" s="101"/>
      <c r="P1182" s="101"/>
      <c r="Q1182" s="101"/>
      <c r="R1182" s="101"/>
      <c r="S1182" s="101"/>
      <c r="T1182" s="101"/>
      <c r="U1182" s="101"/>
      <c r="V1182" s="101"/>
      <c r="W1182" s="101"/>
      <c r="X1182" s="101"/>
      <c r="Y1182" s="101"/>
      <c r="Z1182" s="101"/>
      <c r="AA1182" s="101"/>
      <c r="AB1182" s="101"/>
      <c r="AC1182" s="101"/>
      <c r="AD1182" s="101"/>
      <c r="AE1182" s="101"/>
      <c r="AF1182" s="101"/>
    </row>
    <row r="1183" spans="1:32">
      <c r="A1183" s="101"/>
      <c r="B1183" s="101"/>
      <c r="C1183" s="101"/>
      <c r="D1183" s="101"/>
      <c r="E1183" s="101"/>
      <c r="F1183" s="101"/>
      <c r="G1183" s="101"/>
      <c r="H1183" s="101"/>
      <c r="I1183" s="101"/>
      <c r="J1183" s="101"/>
      <c r="K1183" s="101"/>
      <c r="L1183" s="101"/>
      <c r="M1183" s="101"/>
      <c r="N1183" s="101"/>
      <c r="O1183" s="101"/>
      <c r="P1183" s="101"/>
      <c r="Q1183" s="101"/>
      <c r="R1183" s="101"/>
      <c r="S1183" s="101"/>
      <c r="T1183" s="101"/>
      <c r="U1183" s="101"/>
      <c r="V1183" s="101"/>
      <c r="W1183" s="101"/>
      <c r="X1183" s="101"/>
      <c r="Y1183" s="101"/>
      <c r="Z1183" s="101"/>
      <c r="AA1183" s="101"/>
      <c r="AB1183" s="101"/>
      <c r="AC1183" s="101"/>
      <c r="AD1183" s="101"/>
      <c r="AE1183" s="101"/>
      <c r="AF1183" s="101"/>
    </row>
    <row r="1184" spans="1:32">
      <c r="A1184" s="101"/>
      <c r="B1184" s="101"/>
      <c r="C1184" s="101"/>
      <c r="D1184" s="101"/>
      <c r="E1184" s="101"/>
      <c r="F1184" s="101"/>
      <c r="G1184" s="101"/>
      <c r="H1184" s="101"/>
      <c r="I1184" s="101"/>
      <c r="J1184" s="101"/>
      <c r="K1184" s="101"/>
      <c r="L1184" s="101"/>
      <c r="M1184" s="101"/>
      <c r="N1184" s="101"/>
      <c r="O1184" s="101"/>
      <c r="P1184" s="101"/>
      <c r="Q1184" s="101"/>
      <c r="R1184" s="101"/>
      <c r="S1184" s="101"/>
      <c r="T1184" s="101"/>
      <c r="U1184" s="101"/>
      <c r="V1184" s="101"/>
      <c r="W1184" s="101"/>
      <c r="X1184" s="101"/>
      <c r="Y1184" s="101"/>
      <c r="Z1184" s="101"/>
      <c r="AA1184" s="101"/>
      <c r="AB1184" s="101"/>
      <c r="AC1184" s="101"/>
      <c r="AD1184" s="101"/>
      <c r="AE1184" s="101"/>
      <c r="AF1184" s="101"/>
    </row>
    <row r="1185" spans="1:32">
      <c r="A1185" s="101"/>
      <c r="B1185" s="101"/>
      <c r="C1185" s="101"/>
      <c r="D1185" s="101"/>
      <c r="E1185" s="101"/>
      <c r="F1185" s="101"/>
      <c r="G1185" s="101"/>
      <c r="H1185" s="101"/>
      <c r="I1185" s="101"/>
      <c r="J1185" s="101"/>
      <c r="K1185" s="101"/>
      <c r="L1185" s="101"/>
      <c r="M1185" s="101"/>
      <c r="N1185" s="101"/>
      <c r="O1185" s="101"/>
      <c r="P1185" s="101"/>
      <c r="Q1185" s="101"/>
      <c r="R1185" s="101"/>
      <c r="S1185" s="101"/>
      <c r="T1185" s="101"/>
      <c r="U1185" s="101"/>
      <c r="V1185" s="101"/>
      <c r="W1185" s="101"/>
      <c r="X1185" s="101"/>
      <c r="Y1185" s="101"/>
      <c r="Z1185" s="101"/>
      <c r="AA1185" s="101"/>
      <c r="AB1185" s="101"/>
      <c r="AC1185" s="101"/>
      <c r="AD1185" s="101"/>
      <c r="AE1185" s="101"/>
      <c r="AF1185" s="101"/>
    </row>
    <row r="1186" spans="1:32">
      <c r="A1186" s="101"/>
      <c r="B1186" s="101"/>
      <c r="C1186" s="101"/>
      <c r="D1186" s="101"/>
      <c r="E1186" s="101"/>
      <c r="F1186" s="101"/>
      <c r="G1186" s="101"/>
      <c r="H1186" s="101"/>
      <c r="I1186" s="101"/>
      <c r="J1186" s="101"/>
      <c r="K1186" s="101"/>
      <c r="L1186" s="101"/>
      <c r="M1186" s="101"/>
      <c r="N1186" s="101"/>
      <c r="O1186" s="101"/>
      <c r="P1186" s="101"/>
      <c r="Q1186" s="101"/>
      <c r="R1186" s="101"/>
      <c r="S1186" s="101"/>
      <c r="T1186" s="101"/>
      <c r="U1186" s="101"/>
      <c r="V1186" s="101"/>
      <c r="W1186" s="101"/>
      <c r="X1186" s="101"/>
      <c r="Y1186" s="101"/>
      <c r="Z1186" s="101"/>
      <c r="AA1186" s="101"/>
      <c r="AB1186" s="101"/>
      <c r="AC1186" s="101"/>
      <c r="AD1186" s="101"/>
      <c r="AE1186" s="101"/>
      <c r="AF1186" s="101"/>
    </row>
    <row r="1187" spans="1:32">
      <c r="A1187" s="101"/>
      <c r="B1187" s="101"/>
      <c r="C1187" s="101"/>
      <c r="D1187" s="101"/>
      <c r="E1187" s="101"/>
      <c r="F1187" s="101"/>
      <c r="G1187" s="101"/>
      <c r="H1187" s="101"/>
      <c r="I1187" s="101"/>
      <c r="J1187" s="101"/>
      <c r="K1187" s="101"/>
      <c r="L1187" s="101"/>
      <c r="M1187" s="101"/>
      <c r="N1187" s="101"/>
      <c r="O1187" s="101"/>
      <c r="P1187" s="101"/>
      <c r="Q1187" s="101"/>
      <c r="R1187" s="101"/>
      <c r="S1187" s="101"/>
      <c r="T1187" s="101"/>
      <c r="U1187" s="101"/>
      <c r="V1187" s="101"/>
      <c r="W1187" s="101"/>
      <c r="X1187" s="101"/>
      <c r="Y1187" s="101"/>
      <c r="Z1187" s="101"/>
      <c r="AA1187" s="101"/>
      <c r="AB1187" s="101"/>
      <c r="AC1187" s="101"/>
      <c r="AD1187" s="101"/>
      <c r="AE1187" s="101"/>
      <c r="AF1187" s="101"/>
    </row>
    <row r="1188" spans="1:32">
      <c r="A1188" s="101"/>
      <c r="B1188" s="101"/>
      <c r="C1188" s="101"/>
      <c r="D1188" s="101"/>
      <c r="E1188" s="101"/>
      <c r="F1188" s="101"/>
      <c r="G1188" s="101"/>
      <c r="H1188" s="101"/>
      <c r="I1188" s="101"/>
      <c r="J1188" s="101"/>
      <c r="K1188" s="101"/>
      <c r="L1188" s="101"/>
      <c r="M1188" s="101"/>
      <c r="N1188" s="101"/>
      <c r="O1188" s="101"/>
      <c r="P1188" s="101"/>
      <c r="Q1188" s="101"/>
      <c r="R1188" s="101"/>
      <c r="S1188" s="101"/>
      <c r="T1188" s="101"/>
      <c r="U1188" s="101"/>
      <c r="V1188" s="101"/>
      <c r="W1188" s="101"/>
      <c r="X1188" s="101"/>
      <c r="Y1188" s="101"/>
      <c r="Z1188" s="101"/>
      <c r="AA1188" s="101"/>
      <c r="AB1188" s="101"/>
      <c r="AC1188" s="101"/>
      <c r="AD1188" s="101"/>
      <c r="AE1188" s="101"/>
      <c r="AF1188" s="101"/>
    </row>
    <row r="1189" spans="1:32">
      <c r="A1189" s="101"/>
      <c r="B1189" s="101"/>
      <c r="C1189" s="101"/>
      <c r="D1189" s="101"/>
      <c r="E1189" s="101"/>
      <c r="F1189" s="101"/>
      <c r="G1189" s="101"/>
      <c r="H1189" s="101"/>
      <c r="I1189" s="101"/>
      <c r="J1189" s="101"/>
      <c r="K1189" s="101"/>
      <c r="L1189" s="101"/>
      <c r="M1189" s="101"/>
      <c r="N1189" s="101"/>
      <c r="O1189" s="101"/>
      <c r="P1189" s="101"/>
      <c r="Q1189" s="101"/>
      <c r="R1189" s="101"/>
      <c r="S1189" s="101"/>
      <c r="T1189" s="101"/>
      <c r="U1189" s="101"/>
      <c r="V1189" s="101"/>
      <c r="W1189" s="101"/>
      <c r="X1189" s="101"/>
      <c r="Y1189" s="101"/>
      <c r="Z1189" s="101"/>
      <c r="AA1189" s="101"/>
      <c r="AB1189" s="101"/>
      <c r="AC1189" s="101"/>
      <c r="AD1189" s="101"/>
      <c r="AE1189" s="101"/>
      <c r="AF1189" s="101"/>
    </row>
    <row r="1190" spans="1:32">
      <c r="A1190" s="101"/>
      <c r="B1190" s="101"/>
      <c r="C1190" s="101"/>
      <c r="D1190" s="101"/>
      <c r="E1190" s="101"/>
      <c r="F1190" s="101"/>
      <c r="G1190" s="101"/>
      <c r="H1190" s="101"/>
      <c r="I1190" s="101"/>
      <c r="J1190" s="101"/>
      <c r="K1190" s="101"/>
      <c r="L1190" s="101"/>
      <c r="M1190" s="101"/>
      <c r="N1190" s="101"/>
      <c r="O1190" s="101"/>
      <c r="P1190" s="101"/>
      <c r="Q1190" s="101"/>
      <c r="R1190" s="101"/>
      <c r="S1190" s="101"/>
      <c r="T1190" s="101"/>
      <c r="U1190" s="101"/>
      <c r="V1190" s="101"/>
      <c r="W1190" s="101"/>
      <c r="X1190" s="101"/>
      <c r="Y1190" s="101"/>
      <c r="Z1190" s="101"/>
      <c r="AA1190" s="101"/>
      <c r="AB1190" s="101"/>
      <c r="AC1190" s="101"/>
      <c r="AD1190" s="101"/>
      <c r="AE1190" s="101"/>
      <c r="AF1190" s="101"/>
    </row>
    <row r="1191" spans="1:32">
      <c r="A1191" s="101"/>
      <c r="B1191" s="101"/>
      <c r="C1191" s="101"/>
      <c r="D1191" s="101"/>
      <c r="E1191" s="101"/>
      <c r="F1191" s="101"/>
      <c r="G1191" s="101"/>
      <c r="H1191" s="101"/>
      <c r="I1191" s="101"/>
      <c r="J1191" s="101"/>
      <c r="K1191" s="101"/>
      <c r="L1191" s="101"/>
      <c r="M1191" s="101"/>
      <c r="N1191" s="101"/>
      <c r="O1191" s="101"/>
      <c r="P1191" s="101"/>
      <c r="Q1191" s="101"/>
      <c r="R1191" s="101"/>
      <c r="S1191" s="101"/>
      <c r="T1191" s="101"/>
      <c r="U1191" s="101"/>
      <c r="V1191" s="101"/>
      <c r="W1191" s="101"/>
      <c r="X1191" s="101"/>
      <c r="Y1191" s="101"/>
      <c r="Z1191" s="101"/>
      <c r="AA1191" s="101"/>
      <c r="AB1191" s="101"/>
      <c r="AC1191" s="101"/>
      <c r="AD1191" s="101"/>
      <c r="AE1191" s="101"/>
      <c r="AF1191" s="101"/>
    </row>
    <row r="1192" spans="1:32">
      <c r="A1192" s="101"/>
      <c r="B1192" s="101"/>
      <c r="C1192" s="101"/>
      <c r="D1192" s="101"/>
      <c r="E1192" s="101"/>
      <c r="F1192" s="101"/>
      <c r="G1192" s="101"/>
      <c r="H1192" s="101"/>
      <c r="I1192" s="101"/>
      <c r="J1192" s="101"/>
      <c r="K1192" s="101"/>
      <c r="L1192" s="101"/>
      <c r="M1192" s="101"/>
      <c r="N1192" s="101"/>
      <c r="O1192" s="101"/>
      <c r="P1192" s="101"/>
      <c r="Q1192" s="101"/>
      <c r="R1192" s="101"/>
      <c r="S1192" s="101"/>
      <c r="T1192" s="101"/>
      <c r="U1192" s="101"/>
      <c r="V1192" s="101"/>
      <c r="W1192" s="101"/>
      <c r="X1192" s="101"/>
      <c r="Y1192" s="101"/>
      <c r="Z1192" s="101"/>
      <c r="AA1192" s="101"/>
      <c r="AB1192" s="101"/>
      <c r="AC1192" s="101"/>
      <c r="AD1192" s="101"/>
      <c r="AE1192" s="101"/>
      <c r="AF1192" s="101"/>
    </row>
    <row r="1193" spans="1:32">
      <c r="A1193" s="101"/>
      <c r="B1193" s="101"/>
      <c r="C1193" s="101"/>
      <c r="D1193" s="101"/>
      <c r="E1193" s="101"/>
      <c r="F1193" s="101"/>
      <c r="G1193" s="101"/>
      <c r="H1193" s="101"/>
      <c r="I1193" s="101"/>
      <c r="J1193" s="101"/>
      <c r="K1193" s="101"/>
      <c r="L1193" s="101"/>
      <c r="M1193" s="101"/>
      <c r="N1193" s="101"/>
      <c r="O1193" s="101"/>
      <c r="P1193" s="101"/>
      <c r="Q1193" s="101"/>
      <c r="R1193" s="101"/>
      <c r="S1193" s="101"/>
      <c r="T1193" s="101"/>
      <c r="U1193" s="101"/>
      <c r="V1193" s="101"/>
      <c r="W1193" s="101"/>
      <c r="X1193" s="101"/>
      <c r="Y1193" s="101"/>
      <c r="Z1193" s="101"/>
      <c r="AA1193" s="101"/>
      <c r="AB1193" s="101"/>
      <c r="AC1193" s="101"/>
      <c r="AD1193" s="101"/>
      <c r="AE1193" s="101"/>
      <c r="AF1193" s="101"/>
    </row>
    <row r="1194" spans="1:32">
      <c r="A1194" s="101"/>
      <c r="B1194" s="101"/>
      <c r="C1194" s="101"/>
      <c r="D1194" s="101"/>
      <c r="E1194" s="101"/>
      <c r="F1194" s="101"/>
      <c r="G1194" s="101"/>
      <c r="H1194" s="101"/>
      <c r="I1194" s="101"/>
      <c r="J1194" s="101"/>
      <c r="K1194" s="101"/>
      <c r="L1194" s="101"/>
      <c r="M1194" s="101"/>
      <c r="N1194" s="101"/>
      <c r="O1194" s="101"/>
      <c r="P1194" s="101"/>
      <c r="Q1194" s="101"/>
      <c r="R1194" s="101"/>
      <c r="S1194" s="101"/>
      <c r="T1194" s="101"/>
      <c r="U1194" s="101"/>
      <c r="V1194" s="101"/>
      <c r="W1194" s="101"/>
      <c r="X1194" s="101"/>
      <c r="Y1194" s="101"/>
      <c r="Z1194" s="101"/>
      <c r="AA1194" s="101"/>
      <c r="AB1194" s="101"/>
      <c r="AC1194" s="101"/>
      <c r="AD1194" s="101"/>
      <c r="AE1194" s="101"/>
      <c r="AF1194" s="101"/>
    </row>
    <row r="1195" spans="1:32">
      <c r="A1195" s="101"/>
      <c r="B1195" s="101"/>
      <c r="C1195" s="101"/>
      <c r="D1195" s="101"/>
      <c r="E1195" s="101"/>
      <c r="F1195" s="101"/>
      <c r="G1195" s="101"/>
      <c r="H1195" s="101"/>
      <c r="I1195" s="101"/>
      <c r="J1195" s="101"/>
      <c r="K1195" s="101"/>
      <c r="L1195" s="101"/>
      <c r="M1195" s="101"/>
      <c r="N1195" s="101"/>
      <c r="O1195" s="101"/>
      <c r="P1195" s="101"/>
      <c r="Q1195" s="101"/>
      <c r="R1195" s="101"/>
      <c r="S1195" s="101"/>
      <c r="T1195" s="101"/>
      <c r="U1195" s="101"/>
      <c r="V1195" s="101"/>
      <c r="W1195" s="101"/>
      <c r="X1195" s="101"/>
      <c r="Y1195" s="101"/>
      <c r="Z1195" s="101"/>
      <c r="AA1195" s="101"/>
      <c r="AB1195" s="101"/>
      <c r="AC1195" s="101"/>
      <c r="AD1195" s="101"/>
      <c r="AE1195" s="101"/>
      <c r="AF1195" s="101"/>
    </row>
    <row r="1196" spans="1:32">
      <c r="A1196" s="101"/>
      <c r="B1196" s="101"/>
      <c r="C1196" s="101"/>
      <c r="D1196" s="101"/>
      <c r="E1196" s="101"/>
      <c r="F1196" s="101"/>
      <c r="G1196" s="101"/>
      <c r="H1196" s="101"/>
      <c r="I1196" s="101"/>
      <c r="J1196" s="101"/>
      <c r="K1196" s="101"/>
      <c r="L1196" s="101"/>
      <c r="M1196" s="101"/>
      <c r="N1196" s="101"/>
      <c r="O1196" s="101"/>
      <c r="P1196" s="101"/>
      <c r="Q1196" s="101"/>
      <c r="R1196" s="101"/>
      <c r="S1196" s="101"/>
      <c r="T1196" s="101"/>
      <c r="U1196" s="101"/>
      <c r="V1196" s="101"/>
      <c r="W1196" s="101"/>
      <c r="X1196" s="101"/>
      <c r="Y1196" s="101"/>
      <c r="Z1196" s="101"/>
      <c r="AA1196" s="101"/>
      <c r="AB1196" s="101"/>
      <c r="AC1196" s="101"/>
      <c r="AD1196" s="101"/>
      <c r="AE1196" s="101"/>
      <c r="AF1196" s="101"/>
    </row>
    <row r="1197" spans="1:32">
      <c r="A1197" s="101"/>
      <c r="B1197" s="101"/>
      <c r="C1197" s="101"/>
      <c r="D1197" s="101"/>
      <c r="E1197" s="101"/>
      <c r="F1197" s="101"/>
      <c r="G1197" s="101"/>
      <c r="H1197" s="101"/>
      <c r="I1197" s="101"/>
      <c r="J1197" s="101"/>
      <c r="K1197" s="101"/>
      <c r="L1197" s="101"/>
      <c r="M1197" s="101"/>
      <c r="N1197" s="101"/>
      <c r="O1197" s="101"/>
      <c r="P1197" s="101"/>
      <c r="Q1197" s="101"/>
      <c r="R1197" s="101"/>
      <c r="S1197" s="101"/>
      <c r="T1197" s="101"/>
      <c r="U1197" s="101"/>
      <c r="V1197" s="101"/>
      <c r="W1197" s="101"/>
      <c r="X1197" s="101"/>
      <c r="Y1197" s="101"/>
      <c r="Z1197" s="101"/>
      <c r="AA1197" s="101"/>
      <c r="AB1197" s="101"/>
      <c r="AC1197" s="101"/>
      <c r="AD1197" s="101"/>
      <c r="AE1197" s="101"/>
      <c r="AF1197" s="101"/>
    </row>
    <row r="1198" spans="1:32">
      <c r="A1198" s="101"/>
      <c r="B1198" s="101"/>
      <c r="C1198" s="101"/>
      <c r="D1198" s="101"/>
      <c r="E1198" s="101"/>
      <c r="F1198" s="101"/>
      <c r="G1198" s="101"/>
      <c r="H1198" s="101"/>
      <c r="I1198" s="101"/>
      <c r="J1198" s="101"/>
      <c r="K1198" s="101"/>
      <c r="L1198" s="101"/>
      <c r="M1198" s="101"/>
      <c r="N1198" s="101"/>
      <c r="O1198" s="101"/>
      <c r="P1198" s="101"/>
      <c r="Q1198" s="101"/>
      <c r="R1198" s="101"/>
      <c r="S1198" s="101"/>
      <c r="T1198" s="101"/>
      <c r="U1198" s="101"/>
      <c r="V1198" s="101"/>
      <c r="W1198" s="101"/>
      <c r="X1198" s="101"/>
      <c r="Y1198" s="101"/>
      <c r="Z1198" s="101"/>
      <c r="AA1198" s="101"/>
      <c r="AB1198" s="101"/>
      <c r="AC1198" s="101"/>
      <c r="AD1198" s="101"/>
      <c r="AE1198" s="101"/>
      <c r="AF1198" s="101"/>
    </row>
    <row r="1199" spans="1:32">
      <c r="A1199" s="101"/>
      <c r="B1199" s="101"/>
      <c r="C1199" s="101"/>
      <c r="D1199" s="101"/>
      <c r="E1199" s="101"/>
      <c r="F1199" s="101"/>
      <c r="G1199" s="101"/>
      <c r="H1199" s="101"/>
      <c r="I1199" s="101"/>
      <c r="J1199" s="101"/>
      <c r="K1199" s="101"/>
      <c r="L1199" s="101"/>
      <c r="M1199" s="101"/>
      <c r="N1199" s="101"/>
      <c r="O1199" s="101"/>
      <c r="P1199" s="101"/>
      <c r="Q1199" s="101"/>
      <c r="R1199" s="101"/>
      <c r="S1199" s="101"/>
      <c r="T1199" s="101"/>
      <c r="U1199" s="101"/>
      <c r="V1199" s="101"/>
      <c r="W1199" s="101"/>
      <c r="X1199" s="101"/>
      <c r="Y1199" s="101"/>
      <c r="Z1199" s="101"/>
      <c r="AA1199" s="101"/>
      <c r="AB1199" s="101"/>
      <c r="AC1199" s="101"/>
      <c r="AD1199" s="101"/>
      <c r="AE1199" s="101"/>
      <c r="AF1199" s="101"/>
    </row>
    <row r="1200" spans="1:32">
      <c r="A1200" s="101"/>
      <c r="B1200" s="101"/>
      <c r="C1200" s="101"/>
      <c r="D1200" s="101"/>
      <c r="E1200" s="101"/>
      <c r="F1200" s="101"/>
      <c r="G1200" s="101"/>
      <c r="H1200" s="101"/>
      <c r="I1200" s="101"/>
      <c r="J1200" s="101"/>
      <c r="K1200" s="101"/>
      <c r="L1200" s="101"/>
      <c r="M1200" s="101"/>
      <c r="N1200" s="101"/>
      <c r="O1200" s="101"/>
      <c r="P1200" s="101"/>
      <c r="Q1200" s="101"/>
      <c r="R1200" s="101"/>
      <c r="S1200" s="101"/>
      <c r="T1200" s="101"/>
      <c r="U1200" s="101"/>
      <c r="V1200" s="101"/>
      <c r="W1200" s="101"/>
      <c r="X1200" s="101"/>
      <c r="Y1200" s="101"/>
      <c r="Z1200" s="101"/>
      <c r="AA1200" s="101"/>
      <c r="AB1200" s="101"/>
      <c r="AC1200" s="101"/>
      <c r="AD1200" s="101"/>
      <c r="AE1200" s="101"/>
      <c r="AF1200" s="101"/>
    </row>
    <row r="1201" spans="1:32">
      <c r="A1201" s="101"/>
      <c r="B1201" s="101"/>
      <c r="C1201" s="101"/>
      <c r="D1201" s="101"/>
      <c r="E1201" s="101"/>
      <c r="F1201" s="101"/>
      <c r="G1201" s="101"/>
      <c r="H1201" s="101"/>
      <c r="I1201" s="101"/>
      <c r="J1201" s="101"/>
      <c r="K1201" s="101"/>
      <c r="L1201" s="101"/>
      <c r="M1201" s="101"/>
      <c r="N1201" s="101"/>
      <c r="O1201" s="101"/>
      <c r="P1201" s="101"/>
      <c r="Q1201" s="101"/>
      <c r="R1201" s="101"/>
      <c r="S1201" s="101"/>
      <c r="T1201" s="101"/>
      <c r="U1201" s="101"/>
      <c r="V1201" s="101"/>
      <c r="W1201" s="101"/>
      <c r="X1201" s="101"/>
      <c r="Y1201" s="101"/>
      <c r="Z1201" s="101"/>
      <c r="AA1201" s="101"/>
      <c r="AB1201" s="101"/>
      <c r="AC1201" s="101"/>
      <c r="AD1201" s="101"/>
      <c r="AE1201" s="101"/>
      <c r="AF1201" s="101"/>
    </row>
    <row r="1202" spans="1:32">
      <c r="A1202" s="101"/>
      <c r="B1202" s="101"/>
      <c r="C1202" s="101"/>
      <c r="D1202" s="101"/>
      <c r="E1202" s="101"/>
      <c r="F1202" s="101"/>
      <c r="G1202" s="101"/>
      <c r="H1202" s="101"/>
      <c r="I1202" s="101"/>
      <c r="J1202" s="101"/>
      <c r="K1202" s="101"/>
      <c r="L1202" s="101"/>
      <c r="M1202" s="101"/>
      <c r="N1202" s="101"/>
      <c r="O1202" s="101"/>
      <c r="P1202" s="101"/>
      <c r="Q1202" s="101"/>
      <c r="R1202" s="101"/>
      <c r="S1202" s="101"/>
      <c r="T1202" s="101"/>
      <c r="U1202" s="101"/>
      <c r="V1202" s="101"/>
      <c r="W1202" s="101"/>
      <c r="X1202" s="101"/>
      <c r="Y1202" s="101"/>
      <c r="Z1202" s="101"/>
      <c r="AA1202" s="101"/>
      <c r="AB1202" s="101"/>
      <c r="AC1202" s="101"/>
      <c r="AD1202" s="101"/>
      <c r="AE1202" s="101"/>
      <c r="AF1202" s="101"/>
    </row>
    <row r="1203" spans="1:32">
      <c r="A1203" s="101"/>
      <c r="B1203" s="101"/>
      <c r="C1203" s="101"/>
      <c r="D1203" s="101"/>
      <c r="E1203" s="101"/>
      <c r="F1203" s="101"/>
      <c r="G1203" s="101"/>
      <c r="H1203" s="101"/>
      <c r="I1203" s="101"/>
      <c r="J1203" s="101"/>
      <c r="K1203" s="101"/>
      <c r="L1203" s="101"/>
      <c r="M1203" s="101"/>
      <c r="N1203" s="101"/>
      <c r="O1203" s="101"/>
      <c r="P1203" s="101"/>
      <c r="Q1203" s="101"/>
      <c r="R1203" s="101"/>
      <c r="S1203" s="101"/>
      <c r="T1203" s="101"/>
      <c r="U1203" s="101"/>
      <c r="V1203" s="101"/>
      <c r="W1203" s="101"/>
      <c r="X1203" s="101"/>
      <c r="Y1203" s="101"/>
      <c r="Z1203" s="101"/>
      <c r="AA1203" s="101"/>
      <c r="AB1203" s="101"/>
      <c r="AC1203" s="101"/>
      <c r="AD1203" s="101"/>
      <c r="AE1203" s="101"/>
      <c r="AF1203" s="101"/>
    </row>
    <row r="1204" spans="1:32">
      <c r="A1204" s="101"/>
      <c r="B1204" s="101"/>
      <c r="C1204" s="101"/>
      <c r="D1204" s="101"/>
      <c r="E1204" s="101"/>
      <c r="F1204" s="101"/>
      <c r="G1204" s="101"/>
      <c r="H1204" s="101"/>
      <c r="I1204" s="101"/>
      <c r="J1204" s="101"/>
      <c r="K1204" s="101"/>
      <c r="L1204" s="101"/>
      <c r="M1204" s="101"/>
      <c r="N1204" s="101"/>
      <c r="O1204" s="101"/>
      <c r="P1204" s="101"/>
      <c r="Q1204" s="101"/>
      <c r="R1204" s="101"/>
      <c r="S1204" s="101"/>
      <c r="T1204" s="101"/>
      <c r="U1204" s="101"/>
      <c r="V1204" s="101"/>
      <c r="W1204" s="101"/>
      <c r="X1204" s="101"/>
      <c r="Y1204" s="101"/>
      <c r="Z1204" s="101"/>
      <c r="AA1204" s="101"/>
      <c r="AB1204" s="101"/>
      <c r="AC1204" s="101"/>
      <c r="AD1204" s="101"/>
      <c r="AE1204" s="101"/>
      <c r="AF1204" s="101"/>
    </row>
    <row r="1205" spans="1:32">
      <c r="A1205" s="101"/>
      <c r="B1205" s="101"/>
      <c r="C1205" s="101"/>
      <c r="D1205" s="101"/>
      <c r="E1205" s="101"/>
      <c r="F1205" s="101"/>
      <c r="G1205" s="101"/>
      <c r="H1205" s="101"/>
      <c r="I1205" s="101"/>
      <c r="J1205" s="101"/>
      <c r="K1205" s="101"/>
      <c r="L1205" s="101"/>
      <c r="M1205" s="101"/>
      <c r="N1205" s="101"/>
      <c r="O1205" s="101"/>
      <c r="P1205" s="101"/>
      <c r="Q1205" s="101"/>
      <c r="R1205" s="101"/>
      <c r="S1205" s="101"/>
      <c r="T1205" s="101"/>
      <c r="U1205" s="101"/>
      <c r="V1205" s="101"/>
      <c r="W1205" s="101"/>
      <c r="X1205" s="101"/>
      <c r="Y1205" s="101"/>
      <c r="Z1205" s="101"/>
      <c r="AA1205" s="101"/>
      <c r="AB1205" s="101"/>
      <c r="AC1205" s="101"/>
      <c r="AD1205" s="101"/>
      <c r="AE1205" s="101"/>
      <c r="AF1205" s="101"/>
    </row>
    <row r="1206" spans="1:32">
      <c r="A1206" s="101"/>
      <c r="B1206" s="101"/>
      <c r="C1206" s="101"/>
      <c r="D1206" s="101"/>
      <c r="E1206" s="101"/>
      <c r="F1206" s="101"/>
      <c r="G1206" s="101"/>
      <c r="H1206" s="101"/>
      <c r="I1206" s="101"/>
      <c r="J1206" s="101"/>
      <c r="K1206" s="101"/>
      <c r="L1206" s="101"/>
      <c r="M1206" s="101"/>
      <c r="N1206" s="101"/>
      <c r="O1206" s="101"/>
      <c r="P1206" s="101"/>
      <c r="Q1206" s="101"/>
      <c r="R1206" s="101"/>
      <c r="S1206" s="101"/>
      <c r="T1206" s="101"/>
      <c r="U1206" s="101"/>
      <c r="V1206" s="101"/>
      <c r="W1206" s="101"/>
      <c r="X1206" s="101"/>
      <c r="Y1206" s="101"/>
      <c r="Z1206" s="101"/>
      <c r="AA1206" s="101"/>
      <c r="AB1206" s="101"/>
      <c r="AC1206" s="101"/>
      <c r="AD1206" s="101"/>
      <c r="AE1206" s="101"/>
      <c r="AF1206" s="101"/>
    </row>
    <row r="1207" spans="1:32">
      <c r="A1207" s="101"/>
      <c r="B1207" s="101"/>
      <c r="C1207" s="101"/>
      <c r="D1207" s="101"/>
      <c r="E1207" s="101"/>
      <c r="F1207" s="101"/>
      <c r="G1207" s="101"/>
      <c r="H1207" s="101"/>
      <c r="I1207" s="101"/>
      <c r="J1207" s="101"/>
      <c r="K1207" s="101"/>
      <c r="L1207" s="101"/>
      <c r="M1207" s="101"/>
      <c r="N1207" s="101"/>
      <c r="O1207" s="101"/>
      <c r="P1207" s="101"/>
      <c r="Q1207" s="101"/>
      <c r="R1207" s="101"/>
      <c r="S1207" s="101"/>
      <c r="T1207" s="101"/>
      <c r="U1207" s="101"/>
      <c r="V1207" s="101"/>
      <c r="W1207" s="101"/>
      <c r="X1207" s="101"/>
      <c r="Y1207" s="101"/>
      <c r="Z1207" s="101"/>
      <c r="AA1207" s="101"/>
      <c r="AB1207" s="101"/>
      <c r="AC1207" s="101"/>
      <c r="AD1207" s="101"/>
      <c r="AE1207" s="101"/>
      <c r="AF1207" s="101"/>
    </row>
    <row r="1208" spans="1:32">
      <c r="A1208" s="101"/>
      <c r="B1208" s="101"/>
      <c r="C1208" s="101"/>
      <c r="D1208" s="101"/>
      <c r="E1208" s="101"/>
      <c r="F1208" s="101"/>
      <c r="G1208" s="101"/>
      <c r="H1208" s="101"/>
      <c r="I1208" s="101"/>
      <c r="J1208" s="101"/>
      <c r="K1208" s="101"/>
      <c r="L1208" s="101"/>
      <c r="M1208" s="101"/>
      <c r="N1208" s="101"/>
      <c r="O1208" s="101"/>
      <c r="P1208" s="101"/>
      <c r="Q1208" s="101"/>
      <c r="R1208" s="101"/>
      <c r="S1208" s="101"/>
      <c r="T1208" s="101"/>
      <c r="U1208" s="101"/>
      <c r="V1208" s="101"/>
      <c r="W1208" s="101"/>
      <c r="X1208" s="101"/>
      <c r="Y1208" s="101"/>
      <c r="Z1208" s="101"/>
      <c r="AA1208" s="101"/>
      <c r="AB1208" s="101"/>
      <c r="AC1208" s="101"/>
      <c r="AD1208" s="101"/>
      <c r="AE1208" s="101"/>
      <c r="AF1208" s="101"/>
    </row>
    <row r="1209" spans="1:32">
      <c r="A1209" s="101"/>
      <c r="B1209" s="101"/>
      <c r="C1209" s="101"/>
      <c r="D1209" s="101"/>
      <c r="E1209" s="101"/>
      <c r="F1209" s="101"/>
      <c r="G1209" s="101"/>
      <c r="H1209" s="101"/>
      <c r="I1209" s="101"/>
      <c r="J1209" s="101"/>
      <c r="K1209" s="101"/>
      <c r="L1209" s="101"/>
      <c r="M1209" s="101"/>
      <c r="N1209" s="101"/>
      <c r="O1209" s="101"/>
      <c r="P1209" s="101"/>
      <c r="Q1209" s="101"/>
      <c r="R1209" s="101"/>
      <c r="S1209" s="101"/>
      <c r="T1209" s="101"/>
      <c r="U1209" s="101"/>
      <c r="V1209" s="101"/>
      <c r="W1209" s="101"/>
      <c r="X1209" s="101"/>
      <c r="Y1209" s="101"/>
      <c r="Z1209" s="101"/>
      <c r="AA1209" s="101"/>
      <c r="AB1209" s="101"/>
      <c r="AC1209" s="101"/>
      <c r="AD1209" s="101"/>
      <c r="AE1209" s="101"/>
      <c r="AF1209" s="101"/>
    </row>
    <row r="1210" spans="1:32">
      <c r="A1210" s="101"/>
      <c r="B1210" s="101"/>
      <c r="C1210" s="101"/>
      <c r="D1210" s="101"/>
      <c r="E1210" s="101"/>
      <c r="F1210" s="101"/>
      <c r="G1210" s="101"/>
      <c r="H1210" s="101"/>
      <c r="I1210" s="101"/>
      <c r="J1210" s="101"/>
      <c r="K1210" s="101"/>
      <c r="L1210" s="101"/>
      <c r="M1210" s="101"/>
      <c r="N1210" s="101"/>
      <c r="O1210" s="101"/>
      <c r="P1210" s="101"/>
      <c r="Q1210" s="101"/>
      <c r="R1210" s="101"/>
      <c r="S1210" s="101"/>
      <c r="T1210" s="101"/>
      <c r="U1210" s="101"/>
      <c r="V1210" s="101"/>
      <c r="W1210" s="101"/>
      <c r="X1210" s="101"/>
      <c r="Y1210" s="101"/>
      <c r="Z1210" s="101"/>
      <c r="AA1210" s="101"/>
      <c r="AB1210" s="101"/>
      <c r="AC1210" s="101"/>
      <c r="AD1210" s="101"/>
      <c r="AE1210" s="101"/>
      <c r="AF1210" s="101"/>
    </row>
    <row r="1211" spans="1:32">
      <c r="A1211" s="101"/>
      <c r="B1211" s="101"/>
      <c r="C1211" s="101"/>
      <c r="D1211" s="101"/>
      <c r="E1211" s="101"/>
      <c r="F1211" s="101"/>
      <c r="G1211" s="101"/>
      <c r="H1211" s="101"/>
      <c r="I1211" s="101"/>
      <c r="J1211" s="101"/>
      <c r="K1211" s="101"/>
      <c r="L1211" s="101"/>
      <c r="M1211" s="101"/>
      <c r="N1211" s="101"/>
      <c r="O1211" s="101"/>
      <c r="P1211" s="101"/>
      <c r="Q1211" s="101"/>
      <c r="R1211" s="101"/>
      <c r="S1211" s="101"/>
      <c r="T1211" s="101"/>
      <c r="U1211" s="101"/>
      <c r="V1211" s="101"/>
      <c r="W1211" s="101"/>
      <c r="X1211" s="101"/>
      <c r="Y1211" s="101"/>
      <c r="Z1211" s="101"/>
      <c r="AA1211" s="101"/>
      <c r="AB1211" s="101"/>
      <c r="AC1211" s="101"/>
      <c r="AD1211" s="101"/>
      <c r="AE1211" s="101"/>
      <c r="AF1211" s="101"/>
    </row>
    <row r="1212" spans="1:32">
      <c r="A1212" s="101"/>
      <c r="B1212" s="101"/>
      <c r="C1212" s="101"/>
      <c r="D1212" s="101"/>
      <c r="E1212" s="101"/>
      <c r="F1212" s="101"/>
      <c r="G1212" s="101"/>
      <c r="H1212" s="101"/>
      <c r="I1212" s="101"/>
      <c r="J1212" s="101"/>
      <c r="K1212" s="101"/>
      <c r="L1212" s="101"/>
      <c r="M1212" s="101"/>
      <c r="N1212" s="101"/>
      <c r="O1212" s="101"/>
      <c r="P1212" s="101"/>
      <c r="Q1212" s="101"/>
      <c r="R1212" s="101"/>
      <c r="S1212" s="101"/>
      <c r="T1212" s="101"/>
      <c r="U1212" s="101"/>
      <c r="V1212" s="101"/>
      <c r="W1212" s="101"/>
      <c r="X1212" s="101"/>
      <c r="Y1212" s="101"/>
      <c r="Z1212" s="101"/>
      <c r="AA1212" s="101"/>
      <c r="AB1212" s="101"/>
      <c r="AC1212" s="101"/>
      <c r="AD1212" s="101"/>
      <c r="AE1212" s="101"/>
      <c r="AF1212" s="101"/>
    </row>
    <row r="1213" spans="1:32">
      <c r="A1213" s="101"/>
      <c r="B1213" s="101"/>
      <c r="C1213" s="101"/>
      <c r="D1213" s="101"/>
      <c r="E1213" s="101"/>
      <c r="F1213" s="101"/>
      <c r="G1213" s="101"/>
      <c r="H1213" s="101"/>
      <c r="I1213" s="101"/>
      <c r="J1213" s="101"/>
      <c r="K1213" s="101"/>
      <c r="L1213" s="101"/>
      <c r="M1213" s="101"/>
      <c r="N1213" s="101"/>
      <c r="O1213" s="101"/>
      <c r="P1213" s="101"/>
      <c r="Q1213" s="101"/>
      <c r="R1213" s="101"/>
      <c r="S1213" s="101"/>
      <c r="T1213" s="101"/>
      <c r="U1213" s="101"/>
      <c r="V1213" s="101"/>
      <c r="W1213" s="101"/>
      <c r="X1213" s="101"/>
      <c r="Y1213" s="101"/>
      <c r="Z1213" s="101"/>
      <c r="AA1213" s="101"/>
      <c r="AB1213" s="101"/>
      <c r="AC1213" s="101"/>
      <c r="AD1213" s="101"/>
      <c r="AE1213" s="101"/>
      <c r="AF1213" s="101"/>
    </row>
    <row r="1214" spans="1:32">
      <c r="A1214" s="101"/>
      <c r="B1214" s="101"/>
      <c r="C1214" s="101"/>
      <c r="D1214" s="101"/>
      <c r="E1214" s="101"/>
      <c r="F1214" s="101"/>
      <c r="G1214" s="101"/>
      <c r="H1214" s="101"/>
      <c r="I1214" s="101"/>
      <c r="J1214" s="101"/>
      <c r="K1214" s="101"/>
      <c r="L1214" s="101"/>
      <c r="M1214" s="101"/>
      <c r="N1214" s="101"/>
      <c r="O1214" s="101"/>
      <c r="P1214" s="101"/>
      <c r="Q1214" s="101"/>
      <c r="R1214" s="101"/>
      <c r="S1214" s="101"/>
      <c r="T1214" s="101"/>
      <c r="U1214" s="101"/>
      <c r="V1214" s="101"/>
      <c r="W1214" s="101"/>
      <c r="X1214" s="101"/>
      <c r="Y1214" s="101"/>
      <c r="Z1214" s="101"/>
      <c r="AA1214" s="101"/>
      <c r="AB1214" s="101"/>
      <c r="AC1214" s="101"/>
      <c r="AD1214" s="101"/>
      <c r="AE1214" s="101"/>
      <c r="AF1214" s="101"/>
    </row>
    <row r="1215" spans="1:32">
      <c r="A1215" s="101"/>
      <c r="B1215" s="101"/>
      <c r="C1215" s="101"/>
      <c r="D1215" s="101"/>
      <c r="E1215" s="101"/>
      <c r="F1215" s="101"/>
      <c r="G1215" s="101"/>
      <c r="H1215" s="101"/>
      <c r="I1215" s="101"/>
      <c r="J1215" s="101"/>
      <c r="K1215" s="101"/>
      <c r="L1215" s="101"/>
      <c r="M1215" s="101"/>
      <c r="N1215" s="101"/>
      <c r="O1215" s="101"/>
      <c r="P1215" s="101"/>
      <c r="Q1215" s="101"/>
      <c r="R1215" s="101"/>
      <c r="S1215" s="101"/>
      <c r="T1215" s="101"/>
      <c r="U1215" s="101"/>
      <c r="V1215" s="101"/>
      <c r="W1215" s="101"/>
      <c r="X1215" s="101"/>
      <c r="Y1215" s="101"/>
      <c r="Z1215" s="101"/>
      <c r="AA1215" s="101"/>
      <c r="AB1215" s="101"/>
      <c r="AC1215" s="101"/>
      <c r="AD1215" s="101"/>
      <c r="AE1215" s="101"/>
      <c r="AF1215" s="101"/>
    </row>
    <row r="1216" spans="1:32">
      <c r="A1216" s="101"/>
      <c r="B1216" s="101"/>
      <c r="C1216" s="101"/>
      <c r="D1216" s="101"/>
      <c r="E1216" s="101"/>
      <c r="F1216" s="101"/>
      <c r="G1216" s="101"/>
      <c r="H1216" s="101"/>
      <c r="I1216" s="101"/>
      <c r="J1216" s="101"/>
      <c r="K1216" s="101"/>
      <c r="L1216" s="101"/>
      <c r="M1216" s="101"/>
      <c r="N1216" s="101"/>
      <c r="O1216" s="101"/>
      <c r="P1216" s="101"/>
      <c r="Q1216" s="101"/>
      <c r="R1216" s="101"/>
      <c r="S1216" s="101"/>
      <c r="T1216" s="101"/>
      <c r="U1216" s="101"/>
      <c r="V1216" s="101"/>
      <c r="W1216" s="101"/>
      <c r="X1216" s="101"/>
      <c r="Y1216" s="101"/>
      <c r="Z1216" s="101"/>
      <c r="AA1216" s="101"/>
      <c r="AB1216" s="101"/>
      <c r="AC1216" s="101"/>
      <c r="AD1216" s="101"/>
      <c r="AE1216" s="101"/>
      <c r="AF1216" s="101"/>
    </row>
    <row r="1217" spans="1:32">
      <c r="A1217" s="101"/>
      <c r="B1217" s="101"/>
      <c r="C1217" s="101"/>
      <c r="D1217" s="101"/>
      <c r="E1217" s="101"/>
      <c r="F1217" s="101"/>
      <c r="G1217" s="101"/>
      <c r="H1217" s="101"/>
      <c r="I1217" s="101"/>
      <c r="J1217" s="101"/>
      <c r="K1217" s="101"/>
      <c r="L1217" s="101"/>
      <c r="M1217" s="101"/>
      <c r="N1217" s="101"/>
      <c r="O1217" s="101"/>
      <c r="P1217" s="101"/>
      <c r="Q1217" s="101"/>
      <c r="R1217" s="101"/>
      <c r="S1217" s="101"/>
      <c r="T1217" s="101"/>
      <c r="U1217" s="101"/>
      <c r="V1217" s="101"/>
      <c r="W1217" s="101"/>
      <c r="X1217" s="101"/>
      <c r="Y1217" s="101"/>
      <c r="Z1217" s="101"/>
      <c r="AA1217" s="101"/>
      <c r="AB1217" s="101"/>
      <c r="AC1217" s="101"/>
      <c r="AD1217" s="101"/>
      <c r="AE1217" s="101"/>
      <c r="AF1217" s="101"/>
    </row>
    <row r="1218" spans="1:32">
      <c r="A1218" s="101"/>
      <c r="B1218" s="101"/>
      <c r="C1218" s="101"/>
      <c r="D1218" s="101"/>
      <c r="E1218" s="101"/>
      <c r="F1218" s="101"/>
      <c r="G1218" s="101"/>
      <c r="H1218" s="101"/>
      <c r="I1218" s="101"/>
      <c r="J1218" s="101"/>
      <c r="K1218" s="101"/>
      <c r="L1218" s="101"/>
      <c r="M1218" s="101"/>
      <c r="N1218" s="101"/>
      <c r="O1218" s="101"/>
      <c r="P1218" s="101"/>
      <c r="Q1218" s="101"/>
      <c r="R1218" s="101"/>
      <c r="S1218" s="101"/>
      <c r="T1218" s="101"/>
      <c r="U1218" s="101"/>
      <c r="V1218" s="101"/>
      <c r="W1218" s="101"/>
      <c r="X1218" s="101"/>
      <c r="Y1218" s="101"/>
      <c r="Z1218" s="101"/>
      <c r="AA1218" s="101"/>
      <c r="AB1218" s="101"/>
      <c r="AC1218" s="101"/>
      <c r="AD1218" s="101"/>
      <c r="AE1218" s="101"/>
      <c r="AF1218" s="101"/>
    </row>
    <row r="1219" spans="1:32">
      <c r="A1219" s="101"/>
      <c r="B1219" s="101"/>
      <c r="C1219" s="101"/>
      <c r="D1219" s="101"/>
      <c r="E1219" s="101"/>
      <c r="F1219" s="101"/>
      <c r="G1219" s="101"/>
      <c r="H1219" s="101"/>
      <c r="I1219" s="101"/>
      <c r="J1219" s="101"/>
      <c r="K1219" s="101"/>
      <c r="L1219" s="101"/>
      <c r="M1219" s="101"/>
      <c r="N1219" s="101"/>
      <c r="O1219" s="101"/>
      <c r="P1219" s="101"/>
      <c r="Q1219" s="101"/>
      <c r="R1219" s="101"/>
      <c r="S1219" s="101"/>
      <c r="T1219" s="101"/>
      <c r="U1219" s="101"/>
      <c r="V1219" s="101"/>
      <c r="W1219" s="101"/>
      <c r="X1219" s="101"/>
      <c r="Y1219" s="101"/>
      <c r="Z1219" s="101"/>
      <c r="AA1219" s="101"/>
      <c r="AB1219" s="101"/>
      <c r="AC1219" s="101"/>
      <c r="AD1219" s="101"/>
      <c r="AE1219" s="101"/>
      <c r="AF1219" s="101"/>
    </row>
    <row r="1220" spans="1:32">
      <c r="A1220" s="101"/>
      <c r="B1220" s="101"/>
      <c r="C1220" s="101"/>
      <c r="D1220" s="101"/>
      <c r="E1220" s="101"/>
      <c r="F1220" s="101"/>
      <c r="G1220" s="101"/>
      <c r="H1220" s="101"/>
      <c r="I1220" s="101"/>
      <c r="J1220" s="101"/>
      <c r="K1220" s="101"/>
      <c r="L1220" s="101"/>
      <c r="M1220" s="101"/>
      <c r="N1220" s="101"/>
      <c r="O1220" s="101"/>
      <c r="P1220" s="101"/>
      <c r="Q1220" s="101"/>
      <c r="R1220" s="101"/>
      <c r="S1220" s="101"/>
      <c r="T1220" s="101"/>
      <c r="U1220" s="101"/>
      <c r="V1220" s="101"/>
      <c r="W1220" s="101"/>
      <c r="X1220" s="101"/>
      <c r="Y1220" s="101"/>
      <c r="Z1220" s="101"/>
      <c r="AA1220" s="101"/>
      <c r="AB1220" s="101"/>
      <c r="AC1220" s="101"/>
      <c r="AD1220" s="101"/>
      <c r="AE1220" s="101"/>
      <c r="AF1220" s="101"/>
    </row>
    <row r="1221" spans="1:32">
      <c r="A1221" s="101"/>
      <c r="B1221" s="101"/>
      <c r="C1221" s="101"/>
      <c r="D1221" s="101"/>
      <c r="E1221" s="101"/>
      <c r="F1221" s="101"/>
      <c r="G1221" s="101"/>
      <c r="H1221" s="101"/>
      <c r="I1221" s="101"/>
      <c r="J1221" s="101"/>
      <c r="K1221" s="101"/>
      <c r="L1221" s="101"/>
      <c r="M1221" s="101"/>
      <c r="N1221" s="101"/>
      <c r="O1221" s="101"/>
      <c r="P1221" s="101"/>
      <c r="Q1221" s="101"/>
      <c r="R1221" s="101"/>
      <c r="S1221" s="101"/>
      <c r="T1221" s="101"/>
      <c r="U1221" s="101"/>
      <c r="V1221" s="101"/>
      <c r="W1221" s="101"/>
      <c r="X1221" s="101"/>
      <c r="Y1221" s="101"/>
      <c r="Z1221" s="101"/>
      <c r="AA1221" s="101"/>
      <c r="AB1221" s="101"/>
      <c r="AC1221" s="101"/>
      <c r="AD1221" s="101"/>
      <c r="AE1221" s="101"/>
      <c r="AF1221" s="101"/>
    </row>
    <row r="1222" spans="1:32">
      <c r="A1222" s="101"/>
      <c r="B1222" s="101"/>
      <c r="C1222" s="101"/>
      <c r="D1222" s="101"/>
      <c r="E1222" s="101"/>
      <c r="F1222" s="101"/>
      <c r="G1222" s="101"/>
      <c r="H1222" s="101"/>
      <c r="I1222" s="101"/>
      <c r="J1222" s="101"/>
      <c r="K1222" s="101"/>
      <c r="L1222" s="101"/>
      <c r="M1222" s="101"/>
      <c r="N1222" s="101"/>
      <c r="O1222" s="101"/>
      <c r="P1222" s="101"/>
      <c r="Q1222" s="101"/>
      <c r="R1222" s="101"/>
      <c r="S1222" s="101"/>
      <c r="T1222" s="101"/>
      <c r="U1222" s="101"/>
      <c r="V1222" s="101"/>
      <c r="W1222" s="101"/>
      <c r="X1222" s="101"/>
      <c r="Y1222" s="101"/>
      <c r="Z1222" s="101"/>
      <c r="AA1222" s="101"/>
      <c r="AB1222" s="101"/>
      <c r="AC1222" s="101"/>
      <c r="AD1222" s="101"/>
      <c r="AE1222" s="101"/>
      <c r="AF1222" s="101"/>
    </row>
    <row r="1223" spans="1:32">
      <c r="A1223" s="101"/>
      <c r="B1223" s="101"/>
      <c r="C1223" s="101"/>
      <c r="D1223" s="101"/>
      <c r="E1223" s="101"/>
      <c r="F1223" s="101"/>
      <c r="G1223" s="101"/>
      <c r="H1223" s="101"/>
      <c r="I1223" s="101"/>
      <c r="J1223" s="101"/>
      <c r="K1223" s="101"/>
      <c r="L1223" s="101"/>
      <c r="M1223" s="101"/>
      <c r="N1223" s="101"/>
      <c r="O1223" s="101"/>
      <c r="P1223" s="101"/>
      <c r="Q1223" s="101"/>
      <c r="R1223" s="101"/>
      <c r="S1223" s="101"/>
      <c r="T1223" s="101"/>
      <c r="U1223" s="101"/>
      <c r="V1223" s="101"/>
      <c r="W1223" s="101"/>
      <c r="X1223" s="101"/>
      <c r="Y1223" s="101"/>
      <c r="Z1223" s="101"/>
      <c r="AA1223" s="101"/>
      <c r="AB1223" s="101"/>
      <c r="AC1223" s="101"/>
      <c r="AD1223" s="101"/>
      <c r="AE1223" s="101"/>
      <c r="AF1223" s="101"/>
    </row>
    <row r="1224" spans="1:32">
      <c r="A1224" s="101"/>
      <c r="B1224" s="101"/>
      <c r="C1224" s="101"/>
      <c r="D1224" s="101"/>
      <c r="E1224" s="101"/>
      <c r="F1224" s="101"/>
      <c r="G1224" s="101"/>
      <c r="H1224" s="101"/>
      <c r="I1224" s="101"/>
      <c r="J1224" s="101"/>
      <c r="K1224" s="101"/>
      <c r="L1224" s="101"/>
      <c r="M1224" s="101"/>
      <c r="N1224" s="101"/>
      <c r="O1224" s="101"/>
      <c r="P1224" s="101"/>
      <c r="Q1224" s="101"/>
      <c r="R1224" s="101"/>
      <c r="S1224" s="101"/>
      <c r="T1224" s="101"/>
      <c r="U1224" s="101"/>
      <c r="V1224" s="101"/>
      <c r="W1224" s="101"/>
      <c r="X1224" s="101"/>
      <c r="Y1224" s="101"/>
      <c r="Z1224" s="101"/>
      <c r="AA1224" s="101"/>
      <c r="AB1224" s="101"/>
      <c r="AC1224" s="101"/>
      <c r="AD1224" s="101"/>
      <c r="AE1224" s="101"/>
      <c r="AF1224" s="101"/>
    </row>
    <row r="1225" spans="1:32">
      <c r="A1225" s="101"/>
      <c r="B1225" s="101"/>
      <c r="C1225" s="101"/>
      <c r="D1225" s="101"/>
      <c r="E1225" s="101"/>
      <c r="F1225" s="101"/>
      <c r="G1225" s="101"/>
      <c r="H1225" s="101"/>
      <c r="I1225" s="101"/>
      <c r="J1225" s="101"/>
      <c r="K1225" s="101"/>
      <c r="L1225" s="101"/>
      <c r="M1225" s="101"/>
      <c r="N1225" s="101"/>
      <c r="O1225" s="101"/>
      <c r="P1225" s="101"/>
      <c r="Q1225" s="101"/>
      <c r="R1225" s="101"/>
      <c r="S1225" s="101"/>
      <c r="T1225" s="101"/>
      <c r="U1225" s="101"/>
      <c r="V1225" s="101"/>
      <c r="W1225" s="101"/>
      <c r="X1225" s="101"/>
      <c r="Y1225" s="101"/>
      <c r="Z1225" s="101"/>
      <c r="AA1225" s="101"/>
      <c r="AB1225" s="101"/>
      <c r="AC1225" s="101"/>
      <c r="AD1225" s="101"/>
      <c r="AE1225" s="101"/>
      <c r="AF1225" s="101"/>
    </row>
    <row r="1226" spans="1:32">
      <c r="A1226" s="101"/>
      <c r="B1226" s="101"/>
      <c r="C1226" s="101"/>
      <c r="D1226" s="101"/>
      <c r="E1226" s="101"/>
      <c r="F1226" s="101"/>
      <c r="G1226" s="101"/>
      <c r="H1226" s="101"/>
      <c r="I1226" s="101"/>
      <c r="J1226" s="101"/>
      <c r="K1226" s="101"/>
      <c r="L1226" s="101"/>
      <c r="M1226" s="101"/>
      <c r="N1226" s="101"/>
      <c r="O1226" s="101"/>
      <c r="P1226" s="101"/>
      <c r="Q1226" s="101"/>
      <c r="R1226" s="101"/>
      <c r="S1226" s="101"/>
      <c r="T1226" s="101"/>
      <c r="U1226" s="101"/>
      <c r="V1226" s="101"/>
      <c r="W1226" s="101"/>
      <c r="X1226" s="101"/>
      <c r="Y1226" s="101"/>
      <c r="Z1226" s="101"/>
      <c r="AA1226" s="101"/>
      <c r="AB1226" s="101"/>
      <c r="AC1226" s="101"/>
      <c r="AD1226" s="101"/>
      <c r="AE1226" s="101"/>
      <c r="AF1226" s="101"/>
    </row>
    <row r="1227" spans="1:32">
      <c r="A1227" s="101"/>
      <c r="B1227" s="101"/>
      <c r="C1227" s="101"/>
      <c r="D1227" s="101"/>
      <c r="E1227" s="101"/>
      <c r="F1227" s="101"/>
      <c r="G1227" s="101"/>
      <c r="H1227" s="101"/>
      <c r="I1227" s="101"/>
      <c r="J1227" s="101"/>
      <c r="K1227" s="101"/>
      <c r="L1227" s="101"/>
      <c r="M1227" s="101"/>
      <c r="N1227" s="101"/>
      <c r="O1227" s="101"/>
      <c r="P1227" s="101"/>
      <c r="Q1227" s="101"/>
      <c r="R1227" s="101"/>
      <c r="S1227" s="101"/>
      <c r="T1227" s="101"/>
      <c r="U1227" s="101"/>
      <c r="V1227" s="101"/>
      <c r="W1227" s="101"/>
      <c r="X1227" s="101"/>
      <c r="Y1227" s="101"/>
      <c r="Z1227" s="101"/>
      <c r="AA1227" s="101"/>
      <c r="AB1227" s="101"/>
      <c r="AC1227" s="101"/>
      <c r="AD1227" s="101"/>
      <c r="AE1227" s="101"/>
      <c r="AF1227" s="101"/>
    </row>
    <row r="1228" spans="1:32">
      <c r="A1228" s="101"/>
      <c r="B1228" s="101"/>
      <c r="C1228" s="101"/>
      <c r="D1228" s="101"/>
      <c r="E1228" s="101"/>
      <c r="F1228" s="101"/>
      <c r="G1228" s="101"/>
      <c r="H1228" s="101"/>
      <c r="I1228" s="101"/>
      <c r="J1228" s="101"/>
      <c r="K1228" s="101"/>
      <c r="L1228" s="101"/>
      <c r="M1228" s="101"/>
      <c r="N1228" s="101"/>
      <c r="O1228" s="101"/>
      <c r="P1228" s="101"/>
      <c r="Q1228" s="101"/>
      <c r="R1228" s="101"/>
      <c r="S1228" s="101"/>
      <c r="T1228" s="101"/>
      <c r="U1228" s="101"/>
      <c r="V1228" s="101"/>
      <c r="W1228" s="101"/>
      <c r="X1228" s="101"/>
      <c r="Y1228" s="101"/>
      <c r="Z1228" s="101"/>
      <c r="AA1228" s="101"/>
      <c r="AB1228" s="101"/>
      <c r="AC1228" s="101"/>
      <c r="AD1228" s="101"/>
      <c r="AE1228" s="101"/>
      <c r="AF1228" s="101"/>
    </row>
    <row r="1229" spans="1:32">
      <c r="A1229" s="101"/>
      <c r="B1229" s="101"/>
      <c r="C1229" s="101"/>
      <c r="D1229" s="101"/>
      <c r="E1229" s="101"/>
      <c r="F1229" s="101"/>
      <c r="G1229" s="101"/>
      <c r="H1229" s="101"/>
      <c r="I1229" s="101"/>
      <c r="J1229" s="101"/>
      <c r="K1229" s="101"/>
      <c r="L1229" s="101"/>
      <c r="M1229" s="101"/>
      <c r="N1229" s="101"/>
      <c r="O1229" s="101"/>
      <c r="P1229" s="101"/>
      <c r="Q1229" s="101"/>
      <c r="R1229" s="101"/>
      <c r="S1229" s="101"/>
      <c r="T1229" s="101"/>
      <c r="U1229" s="101"/>
      <c r="V1229" s="101"/>
      <c r="W1229" s="101"/>
      <c r="X1229" s="101"/>
      <c r="Y1229" s="101"/>
      <c r="Z1229" s="101"/>
      <c r="AA1229" s="101"/>
      <c r="AB1229" s="101"/>
      <c r="AC1229" s="101"/>
      <c r="AD1229" s="101"/>
      <c r="AE1229" s="101"/>
      <c r="AF1229" s="101"/>
    </row>
    <row r="1230" spans="1:32">
      <c r="A1230" s="101"/>
      <c r="B1230" s="101"/>
      <c r="C1230" s="101"/>
      <c r="D1230" s="101"/>
      <c r="E1230" s="101"/>
      <c r="F1230" s="101"/>
      <c r="G1230" s="101"/>
      <c r="H1230" s="101"/>
      <c r="I1230" s="101"/>
      <c r="J1230" s="101"/>
      <c r="K1230" s="101"/>
      <c r="L1230" s="101"/>
      <c r="M1230" s="101"/>
      <c r="N1230" s="101"/>
      <c r="O1230" s="101"/>
      <c r="P1230" s="101"/>
      <c r="Q1230" s="101"/>
      <c r="R1230" s="101"/>
      <c r="S1230" s="101"/>
      <c r="T1230" s="101"/>
      <c r="U1230" s="101"/>
      <c r="V1230" s="101"/>
      <c r="W1230" s="101"/>
      <c r="X1230" s="101"/>
      <c r="Y1230" s="101"/>
      <c r="Z1230" s="101"/>
      <c r="AA1230" s="101"/>
      <c r="AB1230" s="101"/>
      <c r="AC1230" s="101"/>
      <c r="AD1230" s="101"/>
      <c r="AE1230" s="101"/>
      <c r="AF1230" s="101"/>
    </row>
    <row r="1231" spans="1:32">
      <c r="A1231" s="101"/>
      <c r="B1231" s="101"/>
      <c r="C1231" s="101"/>
      <c r="D1231" s="101"/>
      <c r="E1231" s="101"/>
      <c r="F1231" s="101"/>
      <c r="G1231" s="101"/>
      <c r="H1231" s="101"/>
      <c r="I1231" s="101"/>
      <c r="J1231" s="101"/>
      <c r="K1231" s="101"/>
      <c r="L1231" s="101"/>
      <c r="M1231" s="101"/>
      <c r="N1231" s="101"/>
      <c r="O1231" s="101"/>
      <c r="P1231" s="101"/>
      <c r="Q1231" s="101"/>
      <c r="R1231" s="101"/>
      <c r="S1231" s="101"/>
      <c r="T1231" s="101"/>
      <c r="U1231" s="101"/>
      <c r="V1231" s="101"/>
      <c r="W1231" s="101"/>
      <c r="X1231" s="101"/>
      <c r="Y1231" s="101"/>
      <c r="Z1231" s="101"/>
      <c r="AA1231" s="101"/>
      <c r="AB1231" s="101"/>
      <c r="AC1231" s="101"/>
      <c r="AD1231" s="101"/>
      <c r="AE1231" s="101"/>
      <c r="AF1231" s="101"/>
    </row>
    <row r="1232" spans="1:32">
      <c r="A1232" s="101"/>
      <c r="B1232" s="101"/>
      <c r="C1232" s="101"/>
      <c r="D1232" s="101"/>
      <c r="E1232" s="101"/>
      <c r="F1232" s="101"/>
      <c r="G1232" s="101"/>
      <c r="H1232" s="101"/>
      <c r="I1232" s="101"/>
      <c r="J1232" s="101"/>
      <c r="K1232" s="101"/>
      <c r="L1232" s="101"/>
      <c r="M1232" s="101"/>
      <c r="N1232" s="101"/>
      <c r="O1232" s="101"/>
      <c r="P1232" s="101"/>
      <c r="Q1232" s="101"/>
      <c r="R1232" s="101"/>
      <c r="S1232" s="101"/>
      <c r="T1232" s="101"/>
      <c r="U1232" s="101"/>
      <c r="V1232" s="101"/>
      <c r="W1232" s="101"/>
      <c r="X1232" s="101"/>
      <c r="Y1232" s="101"/>
      <c r="Z1232" s="101"/>
      <c r="AA1232" s="101"/>
      <c r="AB1232" s="101"/>
      <c r="AC1232" s="101"/>
      <c r="AD1232" s="101"/>
      <c r="AE1232" s="101"/>
      <c r="AF1232" s="101"/>
    </row>
    <row r="1233" spans="1:32">
      <c r="A1233" s="101"/>
      <c r="B1233" s="101"/>
      <c r="C1233" s="101"/>
      <c r="D1233" s="101"/>
      <c r="E1233" s="101"/>
      <c r="F1233" s="101"/>
      <c r="G1233" s="101"/>
      <c r="H1233" s="101"/>
      <c r="I1233" s="101"/>
      <c r="J1233" s="101"/>
      <c r="K1233" s="101"/>
      <c r="L1233" s="101"/>
      <c r="M1233" s="101"/>
      <c r="N1233" s="101"/>
      <c r="O1233" s="101"/>
      <c r="P1233" s="101"/>
      <c r="Q1233" s="101"/>
      <c r="R1233" s="101"/>
      <c r="S1233" s="101"/>
      <c r="T1233" s="101"/>
      <c r="U1233" s="101"/>
      <c r="V1233" s="101"/>
      <c r="W1233" s="101"/>
      <c r="X1233" s="101"/>
      <c r="Y1233" s="101"/>
      <c r="Z1233" s="101"/>
      <c r="AA1233" s="101"/>
      <c r="AB1233" s="101"/>
      <c r="AC1233" s="101"/>
      <c r="AD1233" s="101"/>
      <c r="AE1233" s="101"/>
      <c r="AF1233" s="101"/>
    </row>
    <row r="1234" spans="1:32">
      <c r="A1234" s="101"/>
      <c r="B1234" s="101"/>
      <c r="C1234" s="101"/>
      <c r="D1234" s="101"/>
      <c r="E1234" s="101"/>
      <c r="F1234" s="101"/>
      <c r="G1234" s="101"/>
      <c r="H1234" s="101"/>
      <c r="I1234" s="101"/>
      <c r="J1234" s="101"/>
      <c r="K1234" s="101"/>
      <c r="L1234" s="101"/>
      <c r="M1234" s="101"/>
      <c r="N1234" s="101"/>
      <c r="O1234" s="101"/>
      <c r="P1234" s="101"/>
      <c r="Q1234" s="101"/>
      <c r="R1234" s="101"/>
      <c r="S1234" s="101"/>
      <c r="T1234" s="101"/>
      <c r="U1234" s="101"/>
      <c r="V1234" s="101"/>
      <c r="W1234" s="101"/>
      <c r="X1234" s="101"/>
      <c r="Y1234" s="101"/>
      <c r="Z1234" s="101"/>
      <c r="AA1234" s="101"/>
      <c r="AB1234" s="101"/>
      <c r="AC1234" s="101"/>
      <c r="AD1234" s="101"/>
      <c r="AE1234" s="101"/>
      <c r="AF1234" s="101"/>
    </row>
    <row r="1235" spans="1:32">
      <c r="A1235" s="101"/>
      <c r="B1235" s="101"/>
      <c r="C1235" s="101"/>
      <c r="D1235" s="101"/>
      <c r="E1235" s="101"/>
      <c r="F1235" s="101"/>
      <c r="G1235" s="101"/>
      <c r="H1235" s="101"/>
      <c r="I1235" s="101"/>
      <c r="J1235" s="101"/>
      <c r="K1235" s="101"/>
      <c r="L1235" s="101"/>
      <c r="M1235" s="101"/>
      <c r="N1235" s="101"/>
      <c r="O1235" s="101"/>
      <c r="P1235" s="101"/>
      <c r="Q1235" s="101"/>
      <c r="R1235" s="101"/>
      <c r="S1235" s="101"/>
      <c r="T1235" s="101"/>
      <c r="U1235" s="101"/>
      <c r="V1235" s="101"/>
      <c r="W1235" s="101"/>
      <c r="X1235" s="101"/>
      <c r="Y1235" s="101"/>
      <c r="Z1235" s="101"/>
      <c r="AA1235" s="101"/>
      <c r="AB1235" s="101"/>
      <c r="AC1235" s="101"/>
      <c r="AD1235" s="101"/>
      <c r="AE1235" s="101"/>
      <c r="AF1235" s="101"/>
    </row>
    <row r="1236" spans="1:32">
      <c r="A1236" s="101"/>
      <c r="B1236" s="101"/>
      <c r="C1236" s="101"/>
      <c r="D1236" s="101"/>
      <c r="E1236" s="101"/>
      <c r="F1236" s="101"/>
      <c r="G1236" s="101"/>
      <c r="H1236" s="101"/>
      <c r="I1236" s="101"/>
      <c r="J1236" s="101"/>
      <c r="K1236" s="101"/>
      <c r="L1236" s="101"/>
      <c r="M1236" s="101"/>
      <c r="N1236" s="101"/>
      <c r="O1236" s="101"/>
      <c r="P1236" s="101"/>
      <c r="Q1236" s="101"/>
      <c r="R1236" s="101"/>
      <c r="S1236" s="101"/>
      <c r="T1236" s="101"/>
      <c r="U1236" s="101"/>
      <c r="V1236" s="101"/>
      <c r="W1236" s="101"/>
      <c r="X1236" s="101"/>
      <c r="Y1236" s="101"/>
      <c r="Z1236" s="101"/>
      <c r="AA1236" s="101"/>
      <c r="AB1236" s="101"/>
      <c r="AC1236" s="101"/>
      <c r="AD1236" s="101"/>
      <c r="AE1236" s="101"/>
      <c r="AF1236" s="101"/>
    </row>
    <row r="1237" spans="1:32">
      <c r="A1237" s="101"/>
      <c r="B1237" s="101"/>
      <c r="C1237" s="101"/>
      <c r="D1237" s="101"/>
      <c r="E1237" s="101"/>
      <c r="F1237" s="101"/>
      <c r="G1237" s="101"/>
      <c r="H1237" s="101"/>
      <c r="I1237" s="101"/>
      <c r="J1237" s="101"/>
      <c r="K1237" s="101"/>
      <c r="L1237" s="101"/>
      <c r="M1237" s="101"/>
      <c r="N1237" s="101"/>
      <c r="O1237" s="101"/>
      <c r="P1237" s="101"/>
      <c r="Q1237" s="101"/>
      <c r="R1237" s="101"/>
      <c r="S1237" s="101"/>
      <c r="T1237" s="101"/>
      <c r="U1237" s="101"/>
      <c r="V1237" s="101"/>
      <c r="W1237" s="101"/>
      <c r="X1237" s="101"/>
      <c r="Y1237" s="101"/>
      <c r="Z1237" s="101"/>
      <c r="AA1237" s="101"/>
      <c r="AB1237" s="101"/>
      <c r="AC1237" s="101"/>
      <c r="AD1237" s="101"/>
      <c r="AE1237" s="101"/>
      <c r="AF1237" s="101"/>
    </row>
    <row r="1238" spans="1:32">
      <c r="A1238" s="101"/>
      <c r="B1238" s="101"/>
      <c r="C1238" s="101"/>
      <c r="D1238" s="101"/>
      <c r="E1238" s="101"/>
      <c r="F1238" s="101"/>
      <c r="G1238" s="101"/>
      <c r="H1238" s="101"/>
      <c r="I1238" s="101"/>
      <c r="J1238" s="101"/>
      <c r="K1238" s="101"/>
      <c r="L1238" s="101"/>
      <c r="M1238" s="101"/>
      <c r="N1238" s="101"/>
      <c r="O1238" s="101"/>
      <c r="P1238" s="101"/>
      <c r="Q1238" s="101"/>
      <c r="R1238" s="101"/>
      <c r="S1238" s="101"/>
      <c r="T1238" s="101"/>
      <c r="U1238" s="101"/>
      <c r="V1238" s="101"/>
      <c r="W1238" s="101"/>
      <c r="X1238" s="101"/>
      <c r="Y1238" s="101"/>
      <c r="Z1238" s="101"/>
      <c r="AA1238" s="101"/>
      <c r="AB1238" s="101"/>
      <c r="AC1238" s="101"/>
      <c r="AD1238" s="101"/>
      <c r="AE1238" s="101"/>
      <c r="AF1238" s="101"/>
    </row>
    <row r="1239" spans="1:32">
      <c r="A1239" s="101"/>
      <c r="B1239" s="101"/>
      <c r="C1239" s="101"/>
      <c r="D1239" s="101"/>
      <c r="E1239" s="101"/>
      <c r="F1239" s="101"/>
      <c r="G1239" s="101"/>
      <c r="H1239" s="101"/>
      <c r="I1239" s="101"/>
      <c r="J1239" s="101"/>
      <c r="K1239" s="101"/>
      <c r="L1239" s="101"/>
      <c r="M1239" s="101"/>
      <c r="N1239" s="101"/>
      <c r="O1239" s="101"/>
      <c r="P1239" s="101"/>
      <c r="Q1239" s="101"/>
      <c r="R1239" s="101"/>
      <c r="S1239" s="101"/>
      <c r="T1239" s="101"/>
      <c r="U1239" s="101"/>
      <c r="V1239" s="101"/>
      <c r="W1239" s="101"/>
      <c r="X1239" s="101"/>
      <c r="Y1239" s="101"/>
      <c r="Z1239" s="101"/>
      <c r="AA1239" s="101"/>
      <c r="AB1239" s="101"/>
      <c r="AC1239" s="101"/>
      <c r="AD1239" s="101"/>
      <c r="AE1239" s="101"/>
      <c r="AF1239" s="101"/>
    </row>
    <row r="1240" spans="1:32">
      <c r="A1240" s="101"/>
      <c r="B1240" s="101"/>
      <c r="C1240" s="101"/>
      <c r="D1240" s="101"/>
      <c r="E1240" s="101"/>
      <c r="F1240" s="101"/>
      <c r="G1240" s="101"/>
      <c r="H1240" s="101"/>
      <c r="I1240" s="101"/>
      <c r="J1240" s="101"/>
      <c r="K1240" s="101"/>
      <c r="L1240" s="101"/>
      <c r="M1240" s="101"/>
      <c r="N1240" s="101"/>
      <c r="O1240" s="101"/>
      <c r="P1240" s="101"/>
      <c r="Q1240" s="101"/>
      <c r="R1240" s="101"/>
      <c r="S1240" s="101"/>
      <c r="T1240" s="101"/>
      <c r="U1240" s="101"/>
      <c r="V1240" s="101"/>
      <c r="W1240" s="101"/>
      <c r="X1240" s="101"/>
      <c r="Y1240" s="101"/>
      <c r="Z1240" s="101"/>
      <c r="AA1240" s="101"/>
      <c r="AB1240" s="101"/>
      <c r="AC1240" s="101"/>
      <c r="AD1240" s="101"/>
      <c r="AE1240" s="101"/>
      <c r="AF1240" s="101"/>
    </row>
    <row r="1241" spans="1:32">
      <c r="A1241" s="101"/>
      <c r="B1241" s="101"/>
      <c r="C1241" s="101"/>
      <c r="D1241" s="101"/>
      <c r="E1241" s="101"/>
      <c r="F1241" s="101"/>
      <c r="G1241" s="101"/>
      <c r="H1241" s="101"/>
      <c r="I1241" s="101"/>
      <c r="J1241" s="101"/>
      <c r="K1241" s="101"/>
      <c r="L1241" s="101"/>
      <c r="M1241" s="101"/>
      <c r="N1241" s="101"/>
      <c r="O1241" s="101"/>
      <c r="P1241" s="101"/>
      <c r="Q1241" s="101"/>
      <c r="R1241" s="101"/>
      <c r="S1241" s="101"/>
      <c r="T1241" s="101"/>
      <c r="U1241" s="101"/>
      <c r="V1241" s="101"/>
      <c r="W1241" s="101"/>
      <c r="X1241" s="101"/>
      <c r="Y1241" s="101"/>
      <c r="Z1241" s="101"/>
      <c r="AA1241" s="101"/>
      <c r="AB1241" s="101"/>
      <c r="AC1241" s="101"/>
      <c r="AD1241" s="101"/>
      <c r="AE1241" s="101"/>
      <c r="AF1241" s="101"/>
    </row>
    <row r="1242" spans="1:32">
      <c r="A1242" s="101"/>
      <c r="B1242" s="101"/>
      <c r="C1242" s="101"/>
      <c r="D1242" s="101"/>
      <c r="E1242" s="101"/>
      <c r="F1242" s="101"/>
      <c r="G1242" s="101"/>
      <c r="H1242" s="101"/>
      <c r="I1242" s="101"/>
      <c r="J1242" s="101"/>
      <c r="K1242" s="101"/>
      <c r="L1242" s="101"/>
      <c r="M1242" s="101"/>
      <c r="N1242" s="101"/>
      <c r="O1242" s="101"/>
      <c r="P1242" s="101"/>
      <c r="Q1242" s="101"/>
      <c r="R1242" s="101"/>
      <c r="S1242" s="101"/>
      <c r="T1242" s="101"/>
      <c r="U1242" s="101"/>
      <c r="V1242" s="101"/>
      <c r="W1242" s="101"/>
      <c r="X1242" s="101"/>
      <c r="Y1242" s="101"/>
      <c r="Z1242" s="101"/>
      <c r="AA1242" s="101"/>
      <c r="AB1242" s="101"/>
      <c r="AC1242" s="101"/>
      <c r="AD1242" s="101"/>
      <c r="AE1242" s="101"/>
      <c r="AF1242" s="101"/>
    </row>
    <row r="1243" spans="1:32">
      <c r="A1243" s="101"/>
      <c r="B1243" s="101"/>
      <c r="C1243" s="101"/>
      <c r="D1243" s="101"/>
      <c r="E1243" s="101"/>
      <c r="F1243" s="101"/>
      <c r="G1243" s="101"/>
      <c r="H1243" s="101"/>
      <c r="I1243" s="101"/>
      <c r="J1243" s="101"/>
      <c r="K1243" s="101"/>
      <c r="L1243" s="101"/>
      <c r="M1243" s="101"/>
      <c r="N1243" s="101"/>
      <c r="O1243" s="101"/>
      <c r="P1243" s="101"/>
      <c r="Q1243" s="101"/>
      <c r="R1243" s="101"/>
      <c r="S1243" s="101"/>
      <c r="T1243" s="101"/>
      <c r="U1243" s="101"/>
      <c r="V1243" s="101"/>
      <c r="W1243" s="101"/>
      <c r="X1243" s="101"/>
      <c r="Y1243" s="101"/>
      <c r="Z1243" s="101"/>
      <c r="AA1243" s="101"/>
      <c r="AB1243" s="101"/>
      <c r="AC1243" s="101"/>
      <c r="AD1243" s="101"/>
      <c r="AE1243" s="101"/>
      <c r="AF1243" s="101"/>
    </row>
    <row r="1244" spans="1:32">
      <c r="A1244" s="101"/>
      <c r="B1244" s="101"/>
      <c r="C1244" s="101"/>
      <c r="D1244" s="101"/>
      <c r="E1244" s="101"/>
      <c r="F1244" s="101"/>
      <c r="G1244" s="101"/>
      <c r="H1244" s="101"/>
      <c r="I1244" s="101"/>
      <c r="J1244" s="101"/>
      <c r="K1244" s="101"/>
      <c r="L1244" s="101"/>
      <c r="M1244" s="101"/>
      <c r="N1244" s="101"/>
      <c r="O1244" s="101"/>
      <c r="P1244" s="101"/>
      <c r="Q1244" s="101"/>
      <c r="R1244" s="101"/>
      <c r="S1244" s="101"/>
      <c r="T1244" s="101"/>
      <c r="U1244" s="101"/>
      <c r="V1244" s="101"/>
      <c r="W1244" s="101"/>
      <c r="X1244" s="101"/>
      <c r="Y1244" s="101"/>
      <c r="Z1244" s="101"/>
      <c r="AA1244" s="101"/>
      <c r="AB1244" s="101"/>
      <c r="AC1244" s="101"/>
      <c r="AD1244" s="101"/>
      <c r="AE1244" s="101"/>
      <c r="AF1244" s="101"/>
    </row>
    <row r="1245" spans="1:32">
      <c r="A1245" s="101"/>
      <c r="B1245" s="101"/>
      <c r="C1245" s="101"/>
      <c r="D1245" s="101"/>
      <c r="E1245" s="101"/>
      <c r="F1245" s="101"/>
      <c r="G1245" s="101"/>
      <c r="H1245" s="101"/>
      <c r="I1245" s="101"/>
      <c r="J1245" s="101"/>
      <c r="K1245" s="101"/>
      <c r="L1245" s="101"/>
      <c r="M1245" s="101"/>
      <c r="N1245" s="101"/>
      <c r="O1245" s="101"/>
      <c r="P1245" s="101"/>
      <c r="Q1245" s="101"/>
      <c r="R1245" s="101"/>
      <c r="S1245" s="101"/>
      <c r="T1245" s="101"/>
      <c r="U1245" s="101"/>
      <c r="V1245" s="101"/>
      <c r="W1245" s="101"/>
      <c r="X1245" s="101"/>
      <c r="Y1245" s="101"/>
      <c r="Z1245" s="101"/>
      <c r="AA1245" s="101"/>
      <c r="AB1245" s="101"/>
      <c r="AC1245" s="101"/>
      <c r="AD1245" s="101"/>
      <c r="AE1245" s="101"/>
      <c r="AF1245" s="101"/>
    </row>
    <row r="1246" spans="1:32">
      <c r="A1246" s="101"/>
      <c r="B1246" s="101"/>
      <c r="C1246" s="101"/>
      <c r="D1246" s="101"/>
      <c r="E1246" s="101"/>
      <c r="F1246" s="101"/>
      <c r="G1246" s="101"/>
      <c r="H1246" s="101"/>
      <c r="I1246" s="101"/>
      <c r="J1246" s="101"/>
      <c r="K1246" s="101"/>
      <c r="L1246" s="101"/>
      <c r="M1246" s="101"/>
      <c r="N1246" s="101"/>
      <c r="O1246" s="101"/>
      <c r="P1246" s="101"/>
      <c r="Q1246" s="101"/>
      <c r="R1246" s="101"/>
      <c r="S1246" s="101"/>
      <c r="T1246" s="101"/>
      <c r="U1246" s="101"/>
      <c r="V1246" s="101"/>
      <c r="W1246" s="101"/>
      <c r="X1246" s="101"/>
      <c r="Y1246" s="101"/>
      <c r="Z1246" s="101"/>
      <c r="AA1246" s="101"/>
      <c r="AB1246" s="101"/>
      <c r="AC1246" s="101"/>
      <c r="AD1246" s="101"/>
      <c r="AE1246" s="101"/>
      <c r="AF1246" s="101"/>
    </row>
    <row r="1247" spans="1:32">
      <c r="A1247" s="101"/>
      <c r="B1247" s="101"/>
      <c r="C1247" s="101"/>
      <c r="D1247" s="101"/>
      <c r="E1247" s="101"/>
      <c r="F1247" s="101"/>
      <c r="G1247" s="101"/>
      <c r="H1247" s="101"/>
      <c r="I1247" s="101"/>
      <c r="J1247" s="101"/>
      <c r="K1247" s="101"/>
      <c r="L1247" s="101"/>
      <c r="M1247" s="101"/>
      <c r="N1247" s="101"/>
      <c r="O1247" s="101"/>
      <c r="P1247" s="101"/>
      <c r="Q1247" s="101"/>
      <c r="R1247" s="101"/>
      <c r="S1247" s="101"/>
      <c r="T1247" s="101"/>
      <c r="U1247" s="101"/>
      <c r="V1247" s="101"/>
      <c r="W1247" s="101"/>
      <c r="X1247" s="101"/>
      <c r="Y1247" s="101"/>
      <c r="Z1247" s="101"/>
      <c r="AA1247" s="101"/>
      <c r="AB1247" s="101"/>
      <c r="AC1247" s="101"/>
      <c r="AD1247" s="101"/>
      <c r="AE1247" s="101"/>
      <c r="AF1247" s="101"/>
    </row>
    <row r="1248" spans="1:32">
      <c r="A1248" s="101"/>
      <c r="B1248" s="101"/>
      <c r="C1248" s="101"/>
      <c r="D1248" s="101"/>
      <c r="E1248" s="101"/>
      <c r="F1248" s="101"/>
      <c r="G1248" s="101"/>
      <c r="H1248" s="101"/>
      <c r="I1248" s="101"/>
      <c r="J1248" s="101"/>
      <c r="K1248" s="101"/>
      <c r="L1248" s="101"/>
      <c r="M1248" s="101"/>
      <c r="N1248" s="101"/>
      <c r="O1248" s="101"/>
      <c r="P1248" s="101"/>
      <c r="Q1248" s="101"/>
      <c r="R1248" s="101"/>
      <c r="S1248" s="101"/>
      <c r="T1248" s="101"/>
      <c r="U1248" s="101"/>
      <c r="V1248" s="101"/>
      <c r="W1248" s="101"/>
      <c r="X1248" s="101"/>
      <c r="Y1248" s="101"/>
      <c r="Z1248" s="101"/>
      <c r="AA1248" s="101"/>
      <c r="AB1248" s="101"/>
      <c r="AC1248" s="101"/>
      <c r="AD1248" s="101"/>
      <c r="AE1248" s="101"/>
      <c r="AF1248" s="101"/>
    </row>
    <row r="1249" spans="1:32">
      <c r="A1249" s="101"/>
      <c r="B1249" s="101"/>
      <c r="C1249" s="101"/>
      <c r="D1249" s="101"/>
      <c r="E1249" s="101"/>
      <c r="F1249" s="101"/>
      <c r="G1249" s="101"/>
      <c r="H1249" s="101"/>
      <c r="I1249" s="101"/>
      <c r="J1249" s="101"/>
      <c r="K1249" s="101"/>
      <c r="L1249" s="101"/>
      <c r="M1249" s="101"/>
      <c r="N1249" s="101"/>
      <c r="O1249" s="101"/>
      <c r="P1249" s="101"/>
      <c r="Q1249" s="101"/>
      <c r="R1249" s="101"/>
      <c r="S1249" s="101"/>
      <c r="T1249" s="101"/>
      <c r="U1249" s="101"/>
      <c r="V1249" s="101"/>
      <c r="W1249" s="101"/>
      <c r="X1249" s="101"/>
      <c r="Y1249" s="101"/>
      <c r="Z1249" s="101"/>
      <c r="AA1249" s="101"/>
      <c r="AB1249" s="101"/>
      <c r="AC1249" s="101"/>
      <c r="AD1249" s="101"/>
      <c r="AE1249" s="101"/>
      <c r="AF1249" s="101"/>
    </row>
    <row r="1250" spans="1:32">
      <c r="A1250" s="101"/>
      <c r="B1250" s="101"/>
      <c r="C1250" s="101"/>
      <c r="D1250" s="101"/>
      <c r="E1250" s="101"/>
      <c r="F1250" s="101"/>
      <c r="G1250" s="101"/>
      <c r="H1250" s="101"/>
      <c r="I1250" s="101"/>
      <c r="J1250" s="101"/>
      <c r="K1250" s="101"/>
      <c r="L1250" s="101"/>
      <c r="M1250" s="101"/>
      <c r="N1250" s="101"/>
      <c r="O1250" s="101"/>
      <c r="P1250" s="101"/>
      <c r="Q1250" s="101"/>
      <c r="R1250" s="101"/>
      <c r="S1250" s="101"/>
      <c r="T1250" s="101"/>
      <c r="U1250" s="101"/>
      <c r="V1250" s="101"/>
      <c r="W1250" s="101"/>
      <c r="X1250" s="101"/>
      <c r="Y1250" s="101"/>
      <c r="Z1250" s="101"/>
      <c r="AA1250" s="101"/>
      <c r="AB1250" s="101"/>
      <c r="AC1250" s="101"/>
      <c r="AD1250" s="101"/>
      <c r="AE1250" s="101"/>
      <c r="AF1250" s="101"/>
    </row>
    <row r="1251" spans="1:32">
      <c r="A1251" s="101"/>
      <c r="B1251" s="101"/>
      <c r="C1251" s="101"/>
      <c r="D1251" s="101"/>
      <c r="E1251" s="101"/>
      <c r="F1251" s="101"/>
      <c r="G1251" s="101"/>
      <c r="H1251" s="101"/>
      <c r="I1251" s="101"/>
      <c r="J1251" s="101"/>
      <c r="K1251" s="101"/>
      <c r="L1251" s="101"/>
      <c r="M1251" s="101"/>
      <c r="N1251" s="101"/>
      <c r="O1251" s="101"/>
      <c r="P1251" s="101"/>
      <c r="Q1251" s="101"/>
      <c r="R1251" s="101"/>
      <c r="S1251" s="101"/>
      <c r="T1251" s="101"/>
      <c r="U1251" s="101"/>
      <c r="V1251" s="101"/>
      <c r="W1251" s="101"/>
      <c r="X1251" s="101"/>
      <c r="Y1251" s="101"/>
      <c r="Z1251" s="101"/>
      <c r="AA1251" s="101"/>
      <c r="AB1251" s="101"/>
      <c r="AC1251" s="101"/>
      <c r="AD1251" s="101"/>
      <c r="AE1251" s="101"/>
      <c r="AF1251" s="101"/>
    </row>
    <row r="1252" spans="1:32">
      <c r="A1252" s="101"/>
      <c r="B1252" s="101"/>
      <c r="C1252" s="101"/>
      <c r="D1252" s="101"/>
      <c r="E1252" s="101"/>
      <c r="F1252" s="101"/>
      <c r="G1252" s="101"/>
      <c r="H1252" s="101"/>
      <c r="I1252" s="101"/>
      <c r="J1252" s="101"/>
      <c r="K1252" s="101"/>
      <c r="L1252" s="101"/>
      <c r="M1252" s="101"/>
      <c r="N1252" s="101"/>
      <c r="O1252" s="101"/>
      <c r="P1252" s="101"/>
      <c r="Q1252" s="101"/>
      <c r="R1252" s="101"/>
      <c r="S1252" s="101"/>
      <c r="T1252" s="101"/>
      <c r="U1252" s="101"/>
      <c r="V1252" s="101"/>
      <c r="W1252" s="101"/>
      <c r="X1252" s="101"/>
      <c r="Y1252" s="101"/>
      <c r="Z1252" s="101"/>
      <c r="AA1252" s="101"/>
      <c r="AB1252" s="101"/>
      <c r="AC1252" s="101"/>
      <c r="AD1252" s="101"/>
      <c r="AE1252" s="101"/>
      <c r="AF1252" s="101"/>
    </row>
    <row r="1253" spans="1:32">
      <c r="A1253" s="101"/>
      <c r="B1253" s="101"/>
      <c r="C1253" s="101"/>
      <c r="D1253" s="101"/>
      <c r="E1253" s="101"/>
      <c r="F1253" s="101"/>
      <c r="G1253" s="101"/>
      <c r="H1253" s="101"/>
      <c r="I1253" s="101"/>
      <c r="J1253" s="101"/>
      <c r="K1253" s="101"/>
      <c r="L1253" s="101"/>
      <c r="M1253" s="101"/>
      <c r="N1253" s="101"/>
      <c r="O1253" s="101"/>
      <c r="P1253" s="101"/>
      <c r="Q1253" s="101"/>
      <c r="R1253" s="101"/>
      <c r="S1253" s="101"/>
      <c r="T1253" s="101"/>
      <c r="U1253" s="101"/>
      <c r="V1253" s="101"/>
      <c r="W1253" s="101"/>
      <c r="X1253" s="101"/>
      <c r="Y1253" s="101"/>
      <c r="Z1253" s="101"/>
      <c r="AA1253" s="101"/>
      <c r="AB1253" s="101"/>
      <c r="AC1253" s="101"/>
      <c r="AD1253" s="101"/>
      <c r="AE1253" s="101"/>
      <c r="AF1253" s="101"/>
    </row>
    <row r="1254" spans="1:32">
      <c r="A1254" s="101"/>
      <c r="B1254" s="101"/>
      <c r="C1254" s="101"/>
      <c r="D1254" s="101"/>
      <c r="E1254" s="101"/>
      <c r="F1254" s="101"/>
      <c r="G1254" s="101"/>
      <c r="H1254" s="101"/>
      <c r="I1254" s="101"/>
      <c r="J1254" s="101"/>
      <c r="K1254" s="101"/>
      <c r="L1254" s="101"/>
      <c r="M1254" s="101"/>
      <c r="N1254" s="101"/>
      <c r="O1254" s="101"/>
      <c r="P1254" s="101"/>
      <c r="Q1254" s="101"/>
      <c r="R1254" s="101"/>
      <c r="S1254" s="101"/>
      <c r="T1254" s="101"/>
      <c r="U1254" s="101"/>
      <c r="V1254" s="101"/>
      <c r="W1254" s="101"/>
      <c r="X1254" s="101"/>
      <c r="Y1254" s="101"/>
      <c r="Z1254" s="101"/>
      <c r="AA1254" s="101"/>
      <c r="AB1254" s="101"/>
      <c r="AC1254" s="101"/>
      <c r="AD1254" s="101"/>
      <c r="AE1254" s="101"/>
      <c r="AF1254" s="101"/>
    </row>
    <row r="1255" spans="1:32">
      <c r="A1255" s="101"/>
      <c r="B1255" s="101"/>
      <c r="C1255" s="101"/>
      <c r="D1255" s="101"/>
      <c r="E1255" s="101"/>
      <c r="F1255" s="101"/>
      <c r="G1255" s="101"/>
      <c r="H1255" s="101"/>
      <c r="I1255" s="101"/>
      <c r="J1255" s="101"/>
      <c r="K1255" s="101"/>
      <c r="L1255" s="101"/>
      <c r="M1255" s="101"/>
      <c r="N1255" s="101"/>
      <c r="O1255" s="101"/>
      <c r="P1255" s="101"/>
      <c r="Q1255" s="101"/>
      <c r="R1255" s="101"/>
      <c r="S1255" s="101"/>
      <c r="T1255" s="101"/>
      <c r="U1255" s="101"/>
      <c r="V1255" s="101"/>
      <c r="W1255" s="101"/>
      <c r="X1255" s="101"/>
      <c r="Y1255" s="101"/>
      <c r="Z1255" s="101"/>
      <c r="AA1255" s="101"/>
      <c r="AB1255" s="101"/>
      <c r="AC1255" s="101"/>
      <c r="AD1255" s="101"/>
      <c r="AE1255" s="101"/>
      <c r="AF1255" s="101"/>
    </row>
    <row r="1256" spans="1:32">
      <c r="A1256" s="101"/>
      <c r="B1256" s="101"/>
      <c r="C1256" s="101"/>
      <c r="D1256" s="101"/>
      <c r="E1256" s="101"/>
      <c r="F1256" s="101"/>
      <c r="G1256" s="101"/>
      <c r="H1256" s="101"/>
      <c r="I1256" s="101"/>
      <c r="J1256" s="101"/>
      <c r="K1256" s="101"/>
      <c r="L1256" s="101"/>
      <c r="M1256" s="101"/>
      <c r="N1256" s="101"/>
      <c r="O1256" s="101"/>
      <c r="P1256" s="101"/>
      <c r="Q1256" s="101"/>
      <c r="R1256" s="101"/>
      <c r="S1256" s="101"/>
      <c r="T1256" s="101"/>
      <c r="U1256" s="101"/>
      <c r="V1256" s="101"/>
      <c r="W1256" s="101"/>
      <c r="X1256" s="101"/>
      <c r="Y1256" s="101"/>
      <c r="Z1256" s="101"/>
      <c r="AA1256" s="101"/>
      <c r="AB1256" s="101"/>
      <c r="AC1256" s="101"/>
      <c r="AD1256" s="101"/>
      <c r="AE1256" s="101"/>
      <c r="AF1256" s="101"/>
    </row>
    <row r="1257" spans="1:32">
      <c r="A1257" s="101"/>
      <c r="B1257" s="101"/>
      <c r="C1257" s="101"/>
      <c r="D1257" s="101"/>
      <c r="E1257" s="101"/>
      <c r="F1257" s="101"/>
      <c r="G1257" s="101"/>
      <c r="H1257" s="101"/>
      <c r="I1257" s="101"/>
      <c r="J1257" s="101"/>
      <c r="K1257" s="101"/>
      <c r="L1257" s="101"/>
      <c r="M1257" s="101"/>
      <c r="N1257" s="101"/>
      <c r="O1257" s="101"/>
      <c r="P1257" s="101"/>
      <c r="Q1257" s="101"/>
      <c r="R1257" s="101"/>
      <c r="S1257" s="101"/>
      <c r="T1257" s="101"/>
      <c r="U1257" s="101"/>
      <c r="V1257" s="101"/>
      <c r="W1257" s="101"/>
      <c r="X1257" s="101"/>
      <c r="Y1257" s="101"/>
      <c r="Z1257" s="101"/>
      <c r="AA1257" s="101"/>
      <c r="AB1257" s="101"/>
      <c r="AC1257" s="101"/>
      <c r="AD1257" s="101"/>
      <c r="AE1257" s="101"/>
      <c r="AF1257" s="101"/>
    </row>
    <row r="1258" spans="1:32">
      <c r="A1258" s="101"/>
      <c r="B1258" s="101"/>
      <c r="C1258" s="101"/>
      <c r="D1258" s="101"/>
      <c r="E1258" s="101"/>
      <c r="F1258" s="101"/>
      <c r="G1258" s="101"/>
      <c r="H1258" s="101"/>
      <c r="I1258" s="101"/>
      <c r="J1258" s="101"/>
      <c r="K1258" s="101"/>
      <c r="L1258" s="101"/>
      <c r="M1258" s="101"/>
      <c r="N1258" s="101"/>
      <c r="O1258" s="101"/>
      <c r="P1258" s="101"/>
      <c r="Q1258" s="101"/>
      <c r="R1258" s="101"/>
      <c r="S1258" s="101"/>
      <c r="T1258" s="101"/>
      <c r="U1258" s="101"/>
      <c r="V1258" s="101"/>
      <c r="W1258" s="101"/>
      <c r="X1258" s="101"/>
      <c r="Y1258" s="101"/>
      <c r="Z1258" s="101"/>
      <c r="AA1258" s="101"/>
      <c r="AB1258" s="101"/>
      <c r="AC1258" s="101"/>
      <c r="AD1258" s="101"/>
      <c r="AE1258" s="101"/>
      <c r="AF1258" s="101"/>
    </row>
    <row r="1259" spans="1:32">
      <c r="A1259" s="101"/>
      <c r="B1259" s="101"/>
      <c r="C1259" s="101"/>
      <c r="D1259" s="101"/>
      <c r="E1259" s="101"/>
      <c r="F1259" s="101"/>
      <c r="G1259" s="101"/>
      <c r="H1259" s="101"/>
      <c r="I1259" s="101"/>
      <c r="J1259" s="101"/>
      <c r="K1259" s="101"/>
      <c r="L1259" s="101"/>
      <c r="M1259" s="101"/>
      <c r="N1259" s="101"/>
      <c r="O1259" s="101"/>
      <c r="P1259" s="101"/>
      <c r="Q1259" s="101"/>
      <c r="R1259" s="101"/>
      <c r="S1259" s="101"/>
      <c r="T1259" s="101"/>
      <c r="U1259" s="101"/>
      <c r="V1259" s="101"/>
      <c r="W1259" s="101"/>
      <c r="X1259" s="101"/>
      <c r="Y1259" s="101"/>
      <c r="Z1259" s="101"/>
      <c r="AA1259" s="101"/>
      <c r="AB1259" s="101"/>
      <c r="AC1259" s="101"/>
      <c r="AD1259" s="101"/>
      <c r="AE1259" s="101"/>
      <c r="AF1259" s="101"/>
    </row>
    <row r="1260" spans="1:32">
      <c r="A1260" s="101"/>
      <c r="B1260" s="101"/>
      <c r="C1260" s="101"/>
      <c r="D1260" s="101"/>
      <c r="E1260" s="101"/>
      <c r="F1260" s="101"/>
      <c r="G1260" s="101"/>
      <c r="H1260" s="101"/>
      <c r="I1260" s="101"/>
      <c r="J1260" s="101"/>
      <c r="K1260" s="101"/>
      <c r="L1260" s="101"/>
      <c r="M1260" s="101"/>
      <c r="N1260" s="101"/>
      <c r="O1260" s="101"/>
      <c r="P1260" s="101"/>
      <c r="Q1260" s="101"/>
      <c r="R1260" s="101"/>
      <c r="S1260" s="101"/>
      <c r="T1260" s="101"/>
      <c r="U1260" s="101"/>
      <c r="V1260" s="101"/>
      <c r="W1260" s="101"/>
      <c r="X1260" s="101"/>
      <c r="Y1260" s="101"/>
      <c r="Z1260" s="101"/>
      <c r="AA1260" s="101"/>
      <c r="AB1260" s="101"/>
      <c r="AC1260" s="101"/>
      <c r="AD1260" s="101"/>
      <c r="AE1260" s="101"/>
      <c r="AF1260" s="101"/>
    </row>
    <row r="1261" spans="1:32">
      <c r="A1261" s="101"/>
      <c r="B1261" s="101"/>
      <c r="C1261" s="101"/>
      <c r="D1261" s="101"/>
      <c r="E1261" s="101"/>
      <c r="F1261" s="101"/>
      <c r="G1261" s="101"/>
      <c r="H1261" s="101"/>
      <c r="I1261" s="101"/>
      <c r="J1261" s="101"/>
      <c r="K1261" s="101"/>
      <c r="L1261" s="101"/>
      <c r="M1261" s="101"/>
      <c r="N1261" s="101"/>
      <c r="O1261" s="101"/>
      <c r="P1261" s="101"/>
      <c r="Q1261" s="101"/>
      <c r="R1261" s="101"/>
      <c r="S1261" s="101"/>
      <c r="T1261" s="101"/>
      <c r="U1261" s="101"/>
      <c r="V1261" s="101"/>
      <c r="W1261" s="101"/>
      <c r="X1261" s="101"/>
      <c r="Y1261" s="101"/>
      <c r="Z1261" s="101"/>
      <c r="AA1261" s="101"/>
      <c r="AB1261" s="101"/>
      <c r="AC1261" s="101"/>
      <c r="AD1261" s="101"/>
      <c r="AE1261" s="101"/>
      <c r="AF1261" s="101"/>
    </row>
    <row r="1262" spans="1:32">
      <c r="A1262" s="101"/>
      <c r="B1262" s="101"/>
      <c r="C1262" s="101"/>
      <c r="D1262" s="101"/>
      <c r="E1262" s="101"/>
      <c r="F1262" s="101"/>
      <c r="G1262" s="101"/>
      <c r="H1262" s="101"/>
      <c r="I1262" s="101"/>
      <c r="J1262" s="101"/>
      <c r="K1262" s="101"/>
      <c r="L1262" s="101"/>
      <c r="M1262" s="101"/>
      <c r="N1262" s="101"/>
      <c r="O1262" s="101"/>
      <c r="P1262" s="101"/>
      <c r="Q1262" s="101"/>
      <c r="R1262" s="101"/>
      <c r="S1262" s="101"/>
      <c r="T1262" s="101"/>
      <c r="U1262" s="101"/>
      <c r="V1262" s="101"/>
      <c r="W1262" s="101"/>
      <c r="X1262" s="101"/>
      <c r="Y1262" s="101"/>
      <c r="Z1262" s="101"/>
      <c r="AA1262" s="101"/>
      <c r="AB1262" s="101"/>
      <c r="AC1262" s="101"/>
      <c r="AD1262" s="101"/>
      <c r="AE1262" s="101"/>
      <c r="AF1262" s="101"/>
    </row>
    <row r="1263" spans="1:32">
      <c r="A1263" s="101"/>
      <c r="B1263" s="101"/>
      <c r="C1263" s="101"/>
      <c r="D1263" s="101"/>
      <c r="E1263" s="101"/>
      <c r="F1263" s="101"/>
      <c r="G1263" s="101"/>
      <c r="H1263" s="101"/>
      <c r="I1263" s="101"/>
      <c r="J1263" s="101"/>
      <c r="K1263" s="101"/>
      <c r="L1263" s="101"/>
      <c r="M1263" s="101"/>
      <c r="N1263" s="101"/>
      <c r="O1263" s="101"/>
      <c r="P1263" s="101"/>
      <c r="Q1263" s="101"/>
      <c r="R1263" s="101"/>
      <c r="S1263" s="101"/>
      <c r="T1263" s="101"/>
      <c r="U1263" s="101"/>
      <c r="V1263" s="101"/>
      <c r="W1263" s="101"/>
      <c r="X1263" s="101"/>
      <c r="Y1263" s="101"/>
      <c r="Z1263" s="101"/>
      <c r="AA1263" s="101"/>
      <c r="AB1263" s="101"/>
      <c r="AC1263" s="101"/>
      <c r="AD1263" s="101"/>
      <c r="AE1263" s="101"/>
      <c r="AF1263" s="101"/>
    </row>
    <row r="1264" spans="1:32">
      <c r="A1264" s="101"/>
      <c r="B1264" s="101"/>
      <c r="C1264" s="101"/>
      <c r="D1264" s="101"/>
      <c r="E1264" s="101"/>
      <c r="F1264" s="101"/>
      <c r="G1264" s="101"/>
      <c r="H1264" s="101"/>
      <c r="I1264" s="101"/>
      <c r="J1264" s="101"/>
      <c r="K1264" s="101"/>
      <c r="L1264" s="101"/>
      <c r="M1264" s="101"/>
      <c r="N1264" s="101"/>
      <c r="O1264" s="101"/>
      <c r="P1264" s="101"/>
      <c r="Q1264" s="101"/>
      <c r="R1264" s="101"/>
      <c r="S1264" s="101"/>
      <c r="T1264" s="101"/>
      <c r="U1264" s="101"/>
      <c r="V1264" s="101"/>
      <c r="W1264" s="101"/>
      <c r="X1264" s="101"/>
      <c r="Y1264" s="101"/>
      <c r="Z1264" s="101"/>
      <c r="AA1264" s="101"/>
      <c r="AB1264" s="101"/>
      <c r="AC1264" s="101"/>
      <c r="AD1264" s="101"/>
      <c r="AE1264" s="101"/>
      <c r="AF1264" s="101"/>
    </row>
    <row r="1265" spans="1:32">
      <c r="A1265" s="101"/>
      <c r="B1265" s="101"/>
      <c r="C1265" s="101"/>
      <c r="D1265" s="101"/>
      <c r="E1265" s="101"/>
      <c r="F1265" s="101"/>
      <c r="G1265" s="101"/>
      <c r="H1265" s="101"/>
      <c r="I1265" s="101"/>
      <c r="J1265" s="101"/>
      <c r="K1265" s="101"/>
      <c r="L1265" s="101"/>
      <c r="M1265" s="101"/>
      <c r="N1265" s="101"/>
      <c r="O1265" s="101"/>
      <c r="P1265" s="101"/>
      <c r="Q1265" s="101"/>
      <c r="R1265" s="101"/>
      <c r="S1265" s="101"/>
      <c r="T1265" s="101"/>
      <c r="U1265" s="101"/>
      <c r="V1265" s="101"/>
      <c r="W1265" s="101"/>
      <c r="X1265" s="101"/>
      <c r="Y1265" s="101"/>
      <c r="Z1265" s="101"/>
      <c r="AA1265" s="101"/>
      <c r="AB1265" s="101"/>
      <c r="AC1265" s="101"/>
      <c r="AD1265" s="101"/>
      <c r="AE1265" s="101"/>
      <c r="AF1265" s="101"/>
    </row>
    <row r="1266" spans="1:32">
      <c r="A1266" s="101"/>
      <c r="B1266" s="101"/>
      <c r="C1266" s="101"/>
      <c r="D1266" s="101"/>
      <c r="E1266" s="101"/>
      <c r="F1266" s="101"/>
      <c r="G1266" s="101"/>
      <c r="H1266" s="101"/>
      <c r="I1266" s="101"/>
      <c r="J1266" s="101"/>
      <c r="K1266" s="101"/>
      <c r="L1266" s="101"/>
      <c r="M1266" s="101"/>
      <c r="N1266" s="101"/>
      <c r="O1266" s="101"/>
      <c r="P1266" s="101"/>
      <c r="Q1266" s="101"/>
      <c r="R1266" s="101"/>
      <c r="S1266" s="101"/>
      <c r="T1266" s="101"/>
      <c r="U1266" s="101"/>
      <c r="V1266" s="101"/>
      <c r="W1266" s="101"/>
      <c r="X1266" s="101"/>
      <c r="Y1266" s="101"/>
      <c r="Z1266" s="101"/>
      <c r="AA1266" s="101"/>
      <c r="AB1266" s="101"/>
      <c r="AC1266" s="101"/>
      <c r="AD1266" s="101"/>
      <c r="AE1266" s="101"/>
      <c r="AF1266" s="101"/>
    </row>
    <row r="1267" spans="1:32">
      <c r="A1267" s="101"/>
      <c r="B1267" s="101"/>
      <c r="C1267" s="101"/>
      <c r="D1267" s="101"/>
      <c r="E1267" s="101"/>
      <c r="F1267" s="101"/>
      <c r="G1267" s="101"/>
      <c r="H1267" s="101"/>
      <c r="I1267" s="101"/>
      <c r="J1267" s="101"/>
      <c r="K1267" s="101"/>
      <c r="L1267" s="101"/>
      <c r="M1267" s="101"/>
      <c r="N1267" s="101"/>
      <c r="O1267" s="101"/>
      <c r="P1267" s="101"/>
      <c r="Q1267" s="101"/>
      <c r="R1267" s="101"/>
      <c r="S1267" s="101"/>
      <c r="T1267" s="101"/>
      <c r="U1267" s="101"/>
      <c r="V1267" s="101"/>
      <c r="W1267" s="101"/>
      <c r="X1267" s="101"/>
      <c r="Y1267" s="101"/>
      <c r="Z1267" s="101"/>
      <c r="AA1267" s="101"/>
      <c r="AB1267" s="101"/>
      <c r="AC1267" s="101"/>
      <c r="AD1267" s="101"/>
      <c r="AE1267" s="101"/>
      <c r="AF1267" s="101"/>
    </row>
    <row r="1268" spans="1:32">
      <c r="A1268" s="101"/>
      <c r="B1268" s="101"/>
      <c r="C1268" s="101"/>
      <c r="D1268" s="101"/>
      <c r="E1268" s="101"/>
      <c r="F1268" s="101"/>
      <c r="G1268" s="101"/>
      <c r="H1268" s="101"/>
      <c r="I1268" s="101"/>
      <c r="J1268" s="101"/>
      <c r="K1268" s="101"/>
      <c r="L1268" s="101"/>
      <c r="M1268" s="101"/>
      <c r="N1268" s="101"/>
      <c r="O1268" s="101"/>
      <c r="P1268" s="101"/>
      <c r="Q1268" s="101"/>
      <c r="R1268" s="101"/>
      <c r="S1268" s="101"/>
      <c r="T1268" s="101"/>
      <c r="U1268" s="101"/>
      <c r="V1268" s="101"/>
      <c r="W1268" s="101"/>
      <c r="X1268" s="101"/>
      <c r="Y1268" s="101"/>
      <c r="Z1268" s="101"/>
      <c r="AA1268" s="101"/>
      <c r="AB1268" s="101"/>
      <c r="AC1268" s="101"/>
      <c r="AD1268" s="101"/>
      <c r="AE1268" s="101"/>
      <c r="AF1268" s="101"/>
    </row>
    <row r="1269" spans="1:32">
      <c r="A1269" s="101"/>
      <c r="B1269" s="101"/>
      <c r="C1269" s="101"/>
      <c r="D1269" s="101"/>
      <c r="E1269" s="101"/>
      <c r="F1269" s="101"/>
      <c r="G1269" s="101"/>
      <c r="H1269" s="101"/>
      <c r="I1269" s="101"/>
      <c r="J1269" s="101"/>
      <c r="K1269" s="101"/>
      <c r="L1269" s="101"/>
      <c r="M1269" s="101"/>
      <c r="N1269" s="101"/>
      <c r="O1269" s="101"/>
      <c r="P1269" s="101"/>
      <c r="Q1269" s="101"/>
      <c r="R1269" s="101"/>
      <c r="S1269" s="101"/>
      <c r="T1269" s="101"/>
      <c r="U1269" s="101"/>
      <c r="V1269" s="101"/>
      <c r="W1269" s="101"/>
      <c r="X1269" s="101"/>
      <c r="Y1269" s="101"/>
      <c r="Z1269" s="101"/>
      <c r="AA1269" s="101"/>
      <c r="AB1269" s="101"/>
      <c r="AC1269" s="101"/>
      <c r="AD1269" s="101"/>
      <c r="AE1269" s="101"/>
      <c r="AF1269" s="101"/>
    </row>
    <row r="1270" spans="1:32">
      <c r="A1270" s="101"/>
      <c r="B1270" s="101"/>
      <c r="C1270" s="101"/>
      <c r="D1270" s="101"/>
      <c r="E1270" s="101"/>
      <c r="F1270" s="101"/>
      <c r="G1270" s="101"/>
      <c r="H1270" s="101"/>
      <c r="I1270" s="101"/>
      <c r="J1270" s="101"/>
      <c r="K1270" s="101"/>
      <c r="L1270" s="101"/>
      <c r="M1270" s="101"/>
      <c r="N1270" s="101"/>
      <c r="O1270" s="101"/>
      <c r="P1270" s="101"/>
      <c r="Q1270" s="101"/>
      <c r="R1270" s="101"/>
      <c r="S1270" s="101"/>
      <c r="T1270" s="101"/>
      <c r="U1270" s="101"/>
      <c r="V1270" s="101"/>
      <c r="W1270" s="101"/>
      <c r="X1270" s="101"/>
      <c r="Y1270" s="101"/>
      <c r="Z1270" s="101"/>
      <c r="AA1270" s="101"/>
      <c r="AB1270" s="101"/>
      <c r="AC1270" s="101"/>
      <c r="AD1270" s="101"/>
      <c r="AE1270" s="101"/>
      <c r="AF1270" s="101"/>
    </row>
    <row r="1271" spans="1:32">
      <c r="A1271" s="101"/>
      <c r="B1271" s="101"/>
      <c r="C1271" s="101"/>
      <c r="D1271" s="101"/>
      <c r="E1271" s="101"/>
      <c r="F1271" s="101"/>
      <c r="G1271" s="101"/>
      <c r="H1271" s="101"/>
      <c r="I1271" s="101"/>
      <c r="J1271" s="101"/>
      <c r="K1271" s="101"/>
      <c r="L1271" s="101"/>
      <c r="M1271" s="101"/>
      <c r="N1271" s="101"/>
      <c r="O1271" s="101"/>
      <c r="P1271" s="101"/>
      <c r="Q1271" s="101"/>
      <c r="R1271" s="101"/>
      <c r="S1271" s="101"/>
      <c r="T1271" s="101"/>
      <c r="U1271" s="101"/>
      <c r="V1271" s="101"/>
      <c r="W1271" s="101"/>
      <c r="X1271" s="101"/>
      <c r="Y1271" s="101"/>
      <c r="Z1271" s="101"/>
      <c r="AA1271" s="101"/>
      <c r="AB1271" s="101"/>
      <c r="AC1271" s="101"/>
      <c r="AD1271" s="101"/>
      <c r="AE1271" s="101"/>
      <c r="AF1271" s="101"/>
    </row>
    <row r="1272" spans="1:32">
      <c r="A1272" s="101"/>
      <c r="B1272" s="101"/>
      <c r="C1272" s="101"/>
      <c r="D1272" s="101"/>
      <c r="E1272" s="101"/>
      <c r="F1272" s="101"/>
      <c r="G1272" s="101"/>
      <c r="H1272" s="101"/>
      <c r="I1272" s="101"/>
      <c r="J1272" s="101"/>
      <c r="K1272" s="101"/>
      <c r="L1272" s="101"/>
      <c r="M1272" s="101"/>
      <c r="N1272" s="101"/>
      <c r="O1272" s="101"/>
      <c r="P1272" s="101"/>
      <c r="Q1272" s="101"/>
      <c r="R1272" s="101"/>
      <c r="S1272" s="101"/>
      <c r="T1272" s="101"/>
      <c r="U1272" s="101"/>
      <c r="V1272" s="101"/>
      <c r="W1272" s="101"/>
      <c r="X1272" s="101"/>
      <c r="Y1272" s="101"/>
      <c r="Z1272" s="101"/>
      <c r="AA1272" s="101"/>
      <c r="AB1272" s="101"/>
      <c r="AC1272" s="101"/>
      <c r="AD1272" s="101"/>
      <c r="AE1272" s="101"/>
      <c r="AF1272" s="101"/>
    </row>
    <row r="1273" spans="1:32">
      <c r="A1273" s="101"/>
      <c r="B1273" s="101"/>
      <c r="C1273" s="101"/>
      <c r="D1273" s="101"/>
      <c r="E1273" s="101"/>
      <c r="F1273" s="101"/>
      <c r="G1273" s="101"/>
      <c r="H1273" s="101"/>
      <c r="I1273" s="101"/>
      <c r="J1273" s="101"/>
      <c r="K1273" s="101"/>
      <c r="L1273" s="101"/>
      <c r="M1273" s="101"/>
      <c r="N1273" s="101"/>
      <c r="O1273" s="101"/>
      <c r="P1273" s="101"/>
      <c r="Q1273" s="101"/>
      <c r="R1273" s="101"/>
      <c r="S1273" s="101"/>
      <c r="T1273" s="101"/>
      <c r="U1273" s="101"/>
      <c r="V1273" s="101"/>
      <c r="W1273" s="101"/>
      <c r="X1273" s="101"/>
      <c r="Y1273" s="101"/>
      <c r="Z1273" s="101"/>
      <c r="AA1273" s="101"/>
      <c r="AB1273" s="101"/>
      <c r="AC1273" s="101"/>
      <c r="AD1273" s="101"/>
      <c r="AE1273" s="101"/>
      <c r="AF1273" s="101"/>
    </row>
    <row r="1274" spans="1:32">
      <c r="A1274" s="101"/>
      <c r="B1274" s="101"/>
      <c r="C1274" s="101"/>
      <c r="D1274" s="101"/>
      <c r="E1274" s="101"/>
      <c r="F1274" s="101"/>
      <c r="G1274" s="101"/>
      <c r="H1274" s="101"/>
      <c r="I1274" s="101"/>
      <c r="J1274" s="101"/>
      <c r="K1274" s="101"/>
      <c r="L1274" s="101"/>
      <c r="M1274" s="101"/>
      <c r="N1274" s="101"/>
      <c r="O1274" s="101"/>
      <c r="P1274" s="101"/>
      <c r="Q1274" s="101"/>
      <c r="R1274" s="101"/>
      <c r="S1274" s="101"/>
      <c r="T1274" s="101"/>
      <c r="U1274" s="101"/>
      <c r="V1274" s="101"/>
      <c r="W1274" s="101"/>
      <c r="X1274" s="101"/>
      <c r="Y1274" s="101"/>
      <c r="Z1274" s="101"/>
      <c r="AA1274" s="101"/>
      <c r="AB1274" s="101"/>
      <c r="AC1274" s="101"/>
      <c r="AD1274" s="101"/>
      <c r="AE1274" s="101"/>
      <c r="AF1274" s="101"/>
    </row>
    <row r="1275" spans="1:32">
      <c r="A1275" s="101"/>
      <c r="B1275" s="101"/>
      <c r="C1275" s="101"/>
      <c r="D1275" s="101"/>
      <c r="E1275" s="101"/>
      <c r="F1275" s="101"/>
      <c r="G1275" s="101"/>
      <c r="H1275" s="101"/>
      <c r="I1275" s="101"/>
      <c r="J1275" s="101"/>
      <c r="K1275" s="101"/>
      <c r="L1275" s="101"/>
      <c r="M1275" s="101"/>
      <c r="N1275" s="101"/>
      <c r="O1275" s="101"/>
      <c r="P1275" s="101"/>
      <c r="Q1275" s="101"/>
      <c r="R1275" s="101"/>
      <c r="S1275" s="101"/>
      <c r="T1275" s="101"/>
      <c r="U1275" s="101"/>
      <c r="V1275" s="101"/>
      <c r="W1275" s="101"/>
      <c r="X1275" s="101"/>
      <c r="Y1275" s="101"/>
      <c r="Z1275" s="101"/>
      <c r="AA1275" s="101"/>
      <c r="AB1275" s="101"/>
      <c r="AC1275" s="101"/>
      <c r="AD1275" s="101"/>
      <c r="AE1275" s="101"/>
      <c r="AF1275" s="101"/>
    </row>
    <row r="1276" spans="1:32">
      <c r="A1276" s="101"/>
      <c r="B1276" s="101"/>
      <c r="C1276" s="101"/>
      <c r="D1276" s="101"/>
      <c r="E1276" s="101"/>
      <c r="F1276" s="101"/>
      <c r="G1276" s="101"/>
      <c r="H1276" s="101"/>
      <c r="I1276" s="101"/>
      <c r="J1276" s="101"/>
      <c r="K1276" s="101"/>
      <c r="L1276" s="101"/>
      <c r="M1276" s="101"/>
      <c r="N1276" s="101"/>
      <c r="O1276" s="101"/>
      <c r="P1276" s="101"/>
      <c r="Q1276" s="101"/>
      <c r="R1276" s="101"/>
      <c r="S1276" s="101"/>
      <c r="T1276" s="101"/>
      <c r="U1276" s="101"/>
      <c r="V1276" s="101"/>
      <c r="W1276" s="101"/>
      <c r="X1276" s="101"/>
      <c r="Y1276" s="101"/>
      <c r="Z1276" s="101"/>
      <c r="AA1276" s="101"/>
      <c r="AB1276" s="101"/>
      <c r="AC1276" s="101"/>
      <c r="AD1276" s="101"/>
      <c r="AE1276" s="101"/>
      <c r="AF1276" s="101"/>
    </row>
    <row r="1277" spans="1:32">
      <c r="A1277" s="101"/>
      <c r="B1277" s="101"/>
      <c r="C1277" s="101"/>
      <c r="D1277" s="101"/>
      <c r="E1277" s="101"/>
      <c r="F1277" s="101"/>
      <c r="G1277" s="101"/>
      <c r="H1277" s="101"/>
      <c r="I1277" s="101"/>
      <c r="J1277" s="101"/>
      <c r="K1277" s="101"/>
      <c r="L1277" s="101"/>
      <c r="M1277" s="101"/>
      <c r="N1277" s="101"/>
      <c r="O1277" s="101"/>
      <c r="P1277" s="101"/>
      <c r="Q1277" s="101"/>
      <c r="R1277" s="101"/>
      <c r="S1277" s="101"/>
      <c r="T1277" s="101"/>
      <c r="U1277" s="101"/>
      <c r="V1277" s="101"/>
      <c r="W1277" s="101"/>
      <c r="X1277" s="101"/>
      <c r="Y1277" s="101"/>
      <c r="Z1277" s="101"/>
      <c r="AA1277" s="101"/>
      <c r="AB1277" s="101"/>
      <c r="AC1277" s="101"/>
      <c r="AD1277" s="101"/>
      <c r="AE1277" s="101"/>
      <c r="AF1277" s="101"/>
    </row>
    <row r="1278" spans="1:32">
      <c r="A1278" s="101"/>
      <c r="B1278" s="101"/>
      <c r="C1278" s="101"/>
      <c r="D1278" s="101"/>
      <c r="E1278" s="101"/>
      <c r="F1278" s="101"/>
      <c r="G1278" s="101"/>
      <c r="H1278" s="101"/>
      <c r="I1278" s="101"/>
      <c r="J1278" s="101"/>
      <c r="K1278" s="101"/>
      <c r="L1278" s="101"/>
      <c r="M1278" s="101"/>
      <c r="N1278" s="101"/>
      <c r="O1278" s="101"/>
      <c r="P1278" s="101"/>
      <c r="Q1278" s="101"/>
      <c r="R1278" s="101"/>
      <c r="S1278" s="101"/>
      <c r="T1278" s="101"/>
      <c r="U1278" s="101"/>
      <c r="V1278" s="101"/>
      <c r="W1278" s="101"/>
      <c r="X1278" s="101"/>
      <c r="Y1278" s="101"/>
      <c r="Z1278" s="101"/>
      <c r="AA1278" s="101"/>
      <c r="AB1278" s="101"/>
      <c r="AC1278" s="101"/>
      <c r="AD1278" s="101"/>
      <c r="AE1278" s="101"/>
      <c r="AF1278" s="101"/>
    </row>
    <row r="1279" spans="1:32">
      <c r="A1279" s="101"/>
      <c r="B1279" s="101"/>
      <c r="C1279" s="101"/>
      <c r="D1279" s="101"/>
      <c r="E1279" s="101"/>
      <c r="F1279" s="101"/>
      <c r="G1279" s="101"/>
      <c r="H1279" s="101"/>
      <c r="I1279" s="101"/>
      <c r="J1279" s="101"/>
      <c r="K1279" s="101"/>
      <c r="L1279" s="101"/>
      <c r="M1279" s="101"/>
      <c r="N1279" s="101"/>
      <c r="O1279" s="101"/>
      <c r="P1279" s="101"/>
      <c r="Q1279" s="101"/>
      <c r="R1279" s="101"/>
      <c r="S1279" s="101"/>
      <c r="T1279" s="101"/>
      <c r="U1279" s="101"/>
      <c r="V1279" s="101"/>
      <c r="W1279" s="101"/>
      <c r="X1279" s="101"/>
      <c r="Y1279" s="101"/>
      <c r="Z1279" s="101"/>
      <c r="AA1279" s="101"/>
      <c r="AB1279" s="101"/>
      <c r="AC1279" s="101"/>
      <c r="AD1279" s="101"/>
      <c r="AE1279" s="101"/>
      <c r="AF1279" s="101"/>
    </row>
    <row r="1280" spans="1:32">
      <c r="A1280" s="101"/>
      <c r="B1280" s="101"/>
      <c r="C1280" s="101"/>
      <c r="D1280" s="101"/>
      <c r="E1280" s="101"/>
      <c r="F1280" s="101"/>
      <c r="G1280" s="101"/>
      <c r="H1280" s="101"/>
      <c r="I1280" s="101"/>
      <c r="J1280" s="101"/>
      <c r="K1280" s="101"/>
      <c r="L1280" s="101"/>
      <c r="M1280" s="101"/>
      <c r="N1280" s="101"/>
      <c r="O1280" s="101"/>
      <c r="P1280" s="101"/>
      <c r="Q1280" s="101"/>
      <c r="R1280" s="101"/>
      <c r="S1280" s="101"/>
      <c r="T1280" s="101"/>
      <c r="U1280" s="101"/>
      <c r="V1280" s="101"/>
      <c r="W1280" s="101"/>
      <c r="X1280" s="101"/>
      <c r="Y1280" s="101"/>
      <c r="Z1280" s="101"/>
      <c r="AA1280" s="101"/>
      <c r="AB1280" s="101"/>
      <c r="AC1280" s="101"/>
      <c r="AD1280" s="101"/>
      <c r="AE1280" s="101"/>
      <c r="AF1280" s="101"/>
    </row>
    <row r="1281" spans="1:32">
      <c r="A1281" s="101"/>
      <c r="B1281" s="101"/>
      <c r="C1281" s="101"/>
      <c r="D1281" s="101"/>
      <c r="E1281" s="101"/>
      <c r="F1281" s="101"/>
      <c r="G1281" s="101"/>
      <c r="H1281" s="101"/>
      <c r="I1281" s="101"/>
      <c r="J1281" s="101"/>
      <c r="K1281" s="101"/>
      <c r="L1281" s="101"/>
      <c r="M1281" s="101"/>
      <c r="N1281" s="101"/>
      <c r="O1281" s="101"/>
      <c r="P1281" s="101"/>
      <c r="Q1281" s="101"/>
      <c r="R1281" s="101"/>
      <c r="S1281" s="101"/>
      <c r="T1281" s="101"/>
      <c r="U1281" s="101"/>
      <c r="V1281" s="101"/>
      <c r="W1281" s="101"/>
      <c r="X1281" s="101"/>
      <c r="Y1281" s="101"/>
      <c r="Z1281" s="101"/>
      <c r="AA1281" s="101"/>
      <c r="AB1281" s="101"/>
      <c r="AC1281" s="101"/>
      <c r="AD1281" s="101"/>
      <c r="AE1281" s="101"/>
      <c r="AF1281" s="101"/>
    </row>
    <row r="1282" spans="1:32">
      <c r="A1282" s="101"/>
      <c r="B1282" s="101"/>
      <c r="C1282" s="101"/>
      <c r="D1282" s="101"/>
      <c r="E1282" s="101"/>
      <c r="F1282" s="101"/>
      <c r="G1282" s="101"/>
      <c r="H1282" s="101"/>
      <c r="I1282" s="101"/>
      <c r="J1282" s="101"/>
      <c r="K1282" s="101"/>
      <c r="L1282" s="101"/>
      <c r="M1282" s="101"/>
      <c r="N1282" s="101"/>
      <c r="O1282" s="101"/>
      <c r="P1282" s="101"/>
      <c r="Q1282" s="101"/>
      <c r="R1282" s="101"/>
      <c r="S1282" s="101"/>
      <c r="T1282" s="101"/>
      <c r="U1282" s="101"/>
      <c r="V1282" s="101"/>
      <c r="W1282" s="101"/>
      <c r="X1282" s="101"/>
      <c r="Y1282" s="101"/>
      <c r="Z1282" s="101"/>
      <c r="AA1282" s="101"/>
      <c r="AB1282" s="101"/>
      <c r="AC1282" s="101"/>
      <c r="AD1282" s="101"/>
      <c r="AE1282" s="101"/>
      <c r="AF1282" s="101"/>
    </row>
    <row r="1283" spans="1:32">
      <c r="A1283" s="101"/>
      <c r="B1283" s="101"/>
      <c r="C1283" s="101"/>
      <c r="D1283" s="101"/>
      <c r="E1283" s="101"/>
      <c r="F1283" s="101"/>
      <c r="G1283" s="101"/>
      <c r="H1283" s="101"/>
      <c r="I1283" s="101"/>
      <c r="J1283" s="101"/>
      <c r="K1283" s="101"/>
      <c r="L1283" s="101"/>
      <c r="M1283" s="101"/>
      <c r="N1283" s="101"/>
      <c r="O1283" s="101"/>
      <c r="P1283" s="101"/>
      <c r="Q1283" s="101"/>
      <c r="R1283" s="101"/>
      <c r="S1283" s="101"/>
      <c r="T1283" s="101"/>
      <c r="U1283" s="101"/>
      <c r="V1283" s="101"/>
      <c r="W1283" s="101"/>
      <c r="X1283" s="101"/>
      <c r="Y1283" s="101"/>
      <c r="Z1283" s="101"/>
      <c r="AA1283" s="101"/>
      <c r="AB1283" s="101"/>
      <c r="AC1283" s="101"/>
      <c r="AD1283" s="101"/>
      <c r="AE1283" s="101"/>
      <c r="AF1283" s="101"/>
    </row>
    <row r="1284" spans="1:32">
      <c r="A1284" s="101"/>
      <c r="B1284" s="101"/>
      <c r="C1284" s="101"/>
      <c r="D1284" s="101"/>
      <c r="E1284" s="101"/>
      <c r="F1284" s="101"/>
      <c r="G1284" s="101"/>
      <c r="H1284" s="101"/>
      <c r="I1284" s="101"/>
      <c r="J1284" s="101"/>
      <c r="K1284" s="101"/>
      <c r="L1284" s="101"/>
      <c r="M1284" s="101"/>
      <c r="N1284" s="101"/>
      <c r="O1284" s="101"/>
      <c r="P1284" s="101"/>
      <c r="Q1284" s="101"/>
      <c r="R1284" s="101"/>
      <c r="S1284" s="101"/>
      <c r="T1284" s="101"/>
      <c r="U1284" s="101"/>
      <c r="V1284" s="101"/>
      <c r="W1284" s="101"/>
      <c r="X1284" s="101"/>
      <c r="Y1284" s="101"/>
      <c r="Z1284" s="101"/>
      <c r="AA1284" s="101"/>
      <c r="AB1284" s="101"/>
      <c r="AC1284" s="101"/>
      <c r="AD1284" s="101"/>
      <c r="AE1284" s="101"/>
      <c r="AF1284" s="101"/>
    </row>
    <row r="1285" spans="1:32">
      <c r="A1285" s="101"/>
      <c r="B1285" s="101"/>
      <c r="C1285" s="101"/>
      <c r="D1285" s="101"/>
      <c r="E1285" s="101"/>
      <c r="F1285" s="101"/>
      <c r="G1285" s="101"/>
      <c r="H1285" s="101"/>
      <c r="I1285" s="101"/>
      <c r="J1285" s="101"/>
      <c r="K1285" s="101"/>
      <c r="L1285" s="101"/>
      <c r="M1285" s="101"/>
      <c r="N1285" s="101"/>
      <c r="O1285" s="101"/>
      <c r="P1285" s="101"/>
      <c r="Q1285" s="101"/>
      <c r="R1285" s="101"/>
      <c r="S1285" s="101"/>
      <c r="T1285" s="101"/>
      <c r="U1285" s="101"/>
      <c r="V1285" s="101"/>
      <c r="W1285" s="101"/>
      <c r="X1285" s="101"/>
      <c r="Y1285" s="101"/>
      <c r="Z1285" s="101"/>
      <c r="AA1285" s="101"/>
      <c r="AB1285" s="101"/>
      <c r="AC1285" s="101"/>
      <c r="AD1285" s="101"/>
      <c r="AE1285" s="101"/>
      <c r="AF1285" s="101"/>
    </row>
    <row r="1286" spans="1:32">
      <c r="A1286" s="101"/>
      <c r="B1286" s="101"/>
      <c r="C1286" s="101"/>
      <c r="D1286" s="101"/>
      <c r="E1286" s="101"/>
      <c r="F1286" s="101"/>
      <c r="G1286" s="101"/>
      <c r="H1286" s="101"/>
      <c r="I1286" s="101"/>
      <c r="J1286" s="101"/>
      <c r="K1286" s="101"/>
      <c r="L1286" s="101"/>
      <c r="M1286" s="101"/>
      <c r="N1286" s="101"/>
      <c r="O1286" s="101"/>
      <c r="P1286" s="101"/>
      <c r="Q1286" s="101"/>
      <c r="R1286" s="101"/>
      <c r="S1286" s="101"/>
      <c r="T1286" s="101"/>
      <c r="U1286" s="101"/>
      <c r="V1286" s="101"/>
      <c r="W1286" s="101"/>
      <c r="X1286" s="101"/>
      <c r="Y1286" s="101"/>
      <c r="Z1286" s="101"/>
      <c r="AA1286" s="101"/>
      <c r="AB1286" s="101"/>
      <c r="AC1286" s="101"/>
      <c r="AD1286" s="101"/>
      <c r="AE1286" s="101"/>
      <c r="AF1286" s="101"/>
    </row>
    <row r="1287" spans="1:32">
      <c r="A1287" s="101"/>
      <c r="B1287" s="101"/>
      <c r="C1287" s="101"/>
      <c r="D1287" s="101"/>
      <c r="E1287" s="101"/>
      <c r="F1287" s="101"/>
      <c r="G1287" s="101"/>
      <c r="H1287" s="101"/>
      <c r="I1287" s="101"/>
      <c r="J1287" s="101"/>
      <c r="K1287" s="101"/>
      <c r="L1287" s="101"/>
      <c r="M1287" s="101"/>
      <c r="N1287" s="101"/>
      <c r="O1287" s="101"/>
      <c r="P1287" s="101"/>
      <c r="Q1287" s="101"/>
      <c r="R1287" s="101"/>
      <c r="S1287" s="101"/>
      <c r="T1287" s="101"/>
      <c r="U1287" s="101"/>
      <c r="V1287" s="101"/>
      <c r="W1287" s="101"/>
      <c r="X1287" s="101"/>
      <c r="Y1287" s="101"/>
      <c r="Z1287" s="101"/>
      <c r="AA1287" s="101"/>
      <c r="AB1287" s="101"/>
      <c r="AC1287" s="101"/>
      <c r="AD1287" s="101"/>
      <c r="AE1287" s="101"/>
      <c r="AF1287" s="101"/>
    </row>
    <row r="1288" spans="1:32">
      <c r="A1288" s="101"/>
      <c r="B1288" s="101"/>
      <c r="C1288" s="101"/>
      <c r="D1288" s="101"/>
      <c r="E1288" s="101"/>
      <c r="F1288" s="101"/>
      <c r="G1288" s="101"/>
      <c r="H1288" s="101"/>
      <c r="I1288" s="101"/>
      <c r="J1288" s="101"/>
      <c r="K1288" s="101"/>
      <c r="L1288" s="101"/>
      <c r="M1288" s="101"/>
      <c r="N1288" s="101"/>
      <c r="O1288" s="101"/>
      <c r="P1288" s="101"/>
      <c r="Q1288" s="101"/>
      <c r="R1288" s="101"/>
      <c r="S1288" s="101"/>
      <c r="T1288" s="101"/>
      <c r="U1288" s="101"/>
      <c r="V1288" s="101"/>
      <c r="W1288" s="101"/>
      <c r="X1288" s="101"/>
      <c r="Y1288" s="101"/>
      <c r="Z1288" s="101"/>
      <c r="AA1288" s="101"/>
      <c r="AB1288" s="101"/>
      <c r="AC1288" s="101"/>
      <c r="AD1288" s="101"/>
      <c r="AE1288" s="101"/>
      <c r="AF1288" s="101"/>
    </row>
    <row r="1289" spans="1:32">
      <c r="A1289" s="101"/>
      <c r="B1289" s="101"/>
      <c r="C1289" s="101"/>
      <c r="D1289" s="101"/>
      <c r="E1289" s="101"/>
      <c r="F1289" s="101"/>
      <c r="G1289" s="101"/>
      <c r="H1289" s="101"/>
      <c r="I1289" s="101"/>
      <c r="J1289" s="101"/>
      <c r="K1289" s="101"/>
      <c r="L1289" s="101"/>
      <c r="M1289" s="101"/>
      <c r="N1289" s="101"/>
      <c r="O1289" s="101"/>
      <c r="P1289" s="101"/>
      <c r="Q1289" s="101"/>
      <c r="R1289" s="101"/>
      <c r="S1289" s="101"/>
      <c r="T1289" s="101"/>
      <c r="U1289" s="101"/>
      <c r="V1289" s="101"/>
      <c r="W1289" s="101"/>
      <c r="X1289" s="101"/>
      <c r="Y1289" s="101"/>
      <c r="Z1289" s="101"/>
      <c r="AA1289" s="101"/>
      <c r="AB1289" s="101"/>
      <c r="AC1289" s="101"/>
      <c r="AD1289" s="101"/>
      <c r="AE1289" s="101"/>
      <c r="AF1289" s="101"/>
    </row>
    <row r="1290" spans="1:32">
      <c r="A1290" s="101"/>
      <c r="B1290" s="101"/>
      <c r="C1290" s="101"/>
      <c r="D1290" s="101"/>
      <c r="E1290" s="101"/>
      <c r="F1290" s="101"/>
      <c r="G1290" s="101"/>
      <c r="H1290" s="101"/>
      <c r="I1290" s="101"/>
      <c r="J1290" s="101"/>
      <c r="K1290" s="101"/>
      <c r="L1290" s="101"/>
      <c r="M1290" s="101"/>
      <c r="N1290" s="101"/>
      <c r="O1290" s="101"/>
      <c r="P1290" s="101"/>
      <c r="Q1290" s="101"/>
      <c r="R1290" s="101"/>
      <c r="S1290" s="101"/>
      <c r="T1290" s="101"/>
      <c r="U1290" s="101"/>
      <c r="V1290" s="101"/>
      <c r="W1290" s="101"/>
      <c r="X1290" s="101"/>
      <c r="Y1290" s="101"/>
      <c r="Z1290" s="101"/>
      <c r="AA1290" s="101"/>
      <c r="AB1290" s="101"/>
      <c r="AC1290" s="101"/>
      <c r="AD1290" s="101"/>
      <c r="AE1290" s="101"/>
      <c r="AF1290" s="101"/>
    </row>
    <row r="1291" spans="1:32">
      <c r="A1291" s="101"/>
      <c r="B1291" s="101"/>
      <c r="C1291" s="101"/>
      <c r="D1291" s="101"/>
      <c r="E1291" s="101"/>
      <c r="F1291" s="101"/>
      <c r="G1291" s="101"/>
      <c r="H1291" s="101"/>
      <c r="I1291" s="101"/>
      <c r="J1291" s="101"/>
      <c r="K1291" s="101"/>
      <c r="L1291" s="101"/>
      <c r="M1291" s="101"/>
      <c r="N1291" s="101"/>
      <c r="O1291" s="101"/>
      <c r="P1291" s="101"/>
      <c r="Q1291" s="101"/>
      <c r="R1291" s="101"/>
      <c r="S1291" s="101"/>
      <c r="T1291" s="101"/>
      <c r="U1291" s="101"/>
      <c r="V1291" s="101"/>
      <c r="W1291" s="101"/>
      <c r="X1291" s="101"/>
      <c r="Y1291" s="101"/>
      <c r="Z1291" s="101"/>
      <c r="AA1291" s="101"/>
      <c r="AB1291" s="101"/>
      <c r="AC1291" s="101"/>
      <c r="AD1291" s="101"/>
      <c r="AE1291" s="101"/>
      <c r="AF1291" s="101"/>
    </row>
    <row r="1292" spans="1:32">
      <c r="A1292" s="101"/>
      <c r="B1292" s="101"/>
      <c r="C1292" s="101"/>
      <c r="D1292" s="101"/>
      <c r="E1292" s="101"/>
      <c r="F1292" s="101"/>
      <c r="G1292" s="101"/>
      <c r="H1292" s="101"/>
      <c r="I1292" s="101"/>
      <c r="J1292" s="101"/>
      <c r="K1292" s="101"/>
      <c r="L1292" s="101"/>
      <c r="M1292" s="101"/>
      <c r="N1292" s="101"/>
      <c r="O1292" s="101"/>
      <c r="P1292" s="101"/>
      <c r="Q1292" s="101"/>
      <c r="R1292" s="101"/>
      <c r="S1292" s="101"/>
      <c r="T1292" s="101"/>
      <c r="U1292" s="101"/>
      <c r="V1292" s="101"/>
      <c r="W1292" s="101"/>
      <c r="X1292" s="101"/>
      <c r="Y1292" s="101"/>
      <c r="Z1292" s="101"/>
      <c r="AA1292" s="101"/>
      <c r="AB1292" s="101"/>
      <c r="AC1292" s="101"/>
      <c r="AD1292" s="101"/>
      <c r="AE1292" s="101"/>
      <c r="AF1292" s="101"/>
    </row>
    <row r="1293" spans="1:32">
      <c r="A1293" s="101"/>
      <c r="B1293" s="101"/>
      <c r="C1293" s="101"/>
      <c r="D1293" s="101"/>
      <c r="E1293" s="101"/>
      <c r="F1293" s="101"/>
      <c r="G1293" s="101"/>
      <c r="H1293" s="101"/>
      <c r="I1293" s="101"/>
      <c r="J1293" s="101"/>
      <c r="K1293" s="101"/>
      <c r="L1293" s="101"/>
      <c r="M1293" s="101"/>
      <c r="N1293" s="101"/>
      <c r="O1293" s="101"/>
      <c r="P1293" s="101"/>
      <c r="Q1293" s="101"/>
      <c r="R1293" s="101"/>
      <c r="S1293" s="101"/>
      <c r="T1293" s="101"/>
      <c r="U1293" s="101"/>
      <c r="V1293" s="101"/>
      <c r="W1293" s="101"/>
      <c r="X1293" s="101"/>
      <c r="Y1293" s="101"/>
      <c r="Z1293" s="101"/>
      <c r="AA1293" s="101"/>
      <c r="AB1293" s="101"/>
      <c r="AC1293" s="101"/>
      <c r="AD1293" s="101"/>
      <c r="AE1293" s="101"/>
      <c r="AF1293" s="101"/>
    </row>
    <row r="1294" spans="1:32">
      <c r="A1294" s="101"/>
      <c r="B1294" s="101"/>
      <c r="C1294" s="101"/>
      <c r="D1294" s="101"/>
      <c r="E1294" s="101"/>
      <c r="F1294" s="101"/>
      <c r="G1294" s="101"/>
      <c r="H1294" s="101"/>
      <c r="I1294" s="101"/>
      <c r="J1294" s="101"/>
      <c r="K1294" s="101"/>
      <c r="L1294" s="101"/>
      <c r="M1294" s="101"/>
      <c r="N1294" s="101"/>
      <c r="O1294" s="101"/>
      <c r="P1294" s="101"/>
      <c r="Q1294" s="101"/>
      <c r="R1294" s="101"/>
      <c r="S1294" s="101"/>
      <c r="T1294" s="101"/>
      <c r="U1294" s="101"/>
      <c r="V1294" s="101"/>
      <c r="W1294" s="101"/>
      <c r="X1294" s="101"/>
      <c r="Y1294" s="101"/>
      <c r="Z1294" s="101"/>
      <c r="AA1294" s="101"/>
      <c r="AB1294" s="101"/>
      <c r="AC1294" s="101"/>
      <c r="AD1294" s="101"/>
      <c r="AE1294" s="101"/>
      <c r="AF1294" s="101"/>
    </row>
    <row r="1295" spans="1:32">
      <c r="A1295" s="101"/>
      <c r="B1295" s="101"/>
      <c r="C1295" s="101"/>
      <c r="D1295" s="101"/>
      <c r="E1295" s="101"/>
      <c r="F1295" s="101"/>
      <c r="G1295" s="101"/>
      <c r="H1295" s="101"/>
      <c r="I1295" s="101"/>
      <c r="J1295" s="101"/>
      <c r="K1295" s="101"/>
      <c r="L1295" s="101"/>
      <c r="M1295" s="101"/>
      <c r="N1295" s="101"/>
      <c r="O1295" s="101"/>
      <c r="P1295" s="101"/>
      <c r="Q1295" s="101"/>
      <c r="R1295" s="101"/>
      <c r="S1295" s="101"/>
      <c r="T1295" s="101"/>
      <c r="U1295" s="101"/>
      <c r="V1295" s="101"/>
      <c r="W1295" s="101"/>
      <c r="X1295" s="101"/>
      <c r="Y1295" s="101"/>
      <c r="Z1295" s="101"/>
      <c r="AA1295" s="101"/>
      <c r="AB1295" s="101"/>
      <c r="AC1295" s="101"/>
      <c r="AD1295" s="101"/>
      <c r="AE1295" s="101"/>
      <c r="AF1295" s="101"/>
    </row>
    <row r="1296" spans="1:32">
      <c r="A1296" s="101"/>
      <c r="B1296" s="101"/>
      <c r="C1296" s="101"/>
      <c r="D1296" s="101"/>
      <c r="E1296" s="101"/>
      <c r="F1296" s="101"/>
      <c r="G1296" s="101"/>
      <c r="H1296" s="101"/>
      <c r="I1296" s="101"/>
      <c r="J1296" s="101"/>
      <c r="K1296" s="101"/>
      <c r="L1296" s="101"/>
      <c r="M1296" s="101"/>
      <c r="N1296" s="101"/>
      <c r="O1296" s="101"/>
      <c r="P1296" s="101"/>
      <c r="Q1296" s="101"/>
      <c r="R1296" s="101"/>
      <c r="S1296" s="101"/>
      <c r="T1296" s="101"/>
      <c r="U1296" s="101"/>
      <c r="V1296" s="101"/>
      <c r="W1296" s="101"/>
      <c r="X1296" s="101"/>
      <c r="Y1296" s="101"/>
      <c r="Z1296" s="101"/>
      <c r="AA1296" s="101"/>
      <c r="AB1296" s="101"/>
      <c r="AC1296" s="101"/>
      <c r="AD1296" s="101"/>
      <c r="AE1296" s="101"/>
      <c r="AF1296" s="101"/>
    </row>
    <row r="1297" spans="1:32">
      <c r="A1297" s="101"/>
      <c r="B1297" s="101"/>
      <c r="C1297" s="101"/>
      <c r="D1297" s="101"/>
      <c r="E1297" s="101"/>
      <c r="F1297" s="101"/>
      <c r="G1297" s="101"/>
      <c r="H1297" s="101"/>
      <c r="I1297" s="101"/>
      <c r="J1297" s="101"/>
      <c r="K1297" s="101"/>
      <c r="L1297" s="101"/>
      <c r="M1297" s="101"/>
      <c r="N1297" s="101"/>
      <c r="O1297" s="101"/>
      <c r="P1297" s="101"/>
      <c r="Q1297" s="101"/>
      <c r="R1297" s="101"/>
      <c r="S1297" s="101"/>
      <c r="T1297" s="101"/>
      <c r="U1297" s="101"/>
      <c r="V1297" s="101"/>
      <c r="W1297" s="101"/>
      <c r="X1297" s="101"/>
      <c r="Y1297" s="101"/>
      <c r="Z1297" s="101"/>
      <c r="AA1297" s="101"/>
      <c r="AB1297" s="101"/>
      <c r="AC1297" s="101"/>
      <c r="AD1297" s="101"/>
      <c r="AE1297" s="101"/>
      <c r="AF1297" s="101"/>
    </row>
    <row r="1298" spans="1:32">
      <c r="A1298" s="101"/>
      <c r="B1298" s="101"/>
      <c r="C1298" s="101"/>
      <c r="D1298" s="101"/>
      <c r="E1298" s="101"/>
      <c r="F1298" s="101"/>
      <c r="G1298" s="101"/>
      <c r="H1298" s="101"/>
      <c r="I1298" s="101"/>
      <c r="J1298" s="101"/>
      <c r="K1298" s="101"/>
      <c r="L1298" s="101"/>
      <c r="M1298" s="101"/>
      <c r="N1298" s="101"/>
      <c r="O1298" s="101"/>
      <c r="P1298" s="101"/>
      <c r="Q1298" s="101"/>
      <c r="R1298" s="101"/>
      <c r="S1298" s="101"/>
      <c r="T1298" s="101"/>
      <c r="U1298" s="101"/>
      <c r="V1298" s="101"/>
      <c r="W1298" s="101"/>
      <c r="X1298" s="101"/>
      <c r="Y1298" s="101"/>
      <c r="Z1298" s="101"/>
      <c r="AA1298" s="101"/>
      <c r="AB1298" s="101"/>
      <c r="AC1298" s="101"/>
      <c r="AD1298" s="101"/>
      <c r="AE1298" s="101"/>
      <c r="AF1298" s="101"/>
    </row>
    <row r="1299" spans="1:32">
      <c r="A1299" s="101"/>
      <c r="B1299" s="101"/>
      <c r="C1299" s="101"/>
      <c r="D1299" s="101"/>
      <c r="E1299" s="101"/>
      <c r="F1299" s="101"/>
      <c r="G1299" s="101"/>
      <c r="H1299" s="101"/>
      <c r="I1299" s="101"/>
      <c r="J1299" s="101"/>
      <c r="K1299" s="101"/>
      <c r="L1299" s="101"/>
      <c r="M1299" s="101"/>
      <c r="N1299" s="101"/>
      <c r="O1299" s="101"/>
      <c r="P1299" s="101"/>
      <c r="Q1299" s="101"/>
      <c r="R1299" s="101"/>
      <c r="S1299" s="101"/>
      <c r="T1299" s="101"/>
      <c r="U1299" s="101"/>
      <c r="V1299" s="101"/>
      <c r="W1299" s="101"/>
      <c r="X1299" s="101"/>
      <c r="Y1299" s="101"/>
      <c r="Z1299" s="101"/>
      <c r="AA1299" s="101"/>
      <c r="AB1299" s="101"/>
      <c r="AC1299" s="101"/>
      <c r="AD1299" s="101"/>
      <c r="AE1299" s="101"/>
      <c r="AF1299" s="101"/>
    </row>
    <row r="1300" spans="1:32">
      <c r="A1300" s="101"/>
      <c r="B1300" s="101"/>
      <c r="C1300" s="101"/>
      <c r="D1300" s="101"/>
      <c r="E1300" s="101"/>
      <c r="F1300" s="101"/>
      <c r="G1300" s="101"/>
      <c r="H1300" s="101"/>
      <c r="I1300" s="101"/>
      <c r="J1300" s="101"/>
      <c r="K1300" s="101"/>
      <c r="L1300" s="101"/>
      <c r="M1300" s="101"/>
      <c r="N1300" s="101"/>
      <c r="O1300" s="101"/>
      <c r="P1300" s="101"/>
      <c r="Q1300" s="101"/>
      <c r="R1300" s="101"/>
      <c r="S1300" s="101"/>
      <c r="T1300" s="101"/>
      <c r="U1300" s="101"/>
      <c r="V1300" s="101"/>
      <c r="W1300" s="101"/>
      <c r="X1300" s="101"/>
      <c r="Y1300" s="101"/>
      <c r="Z1300" s="101"/>
      <c r="AA1300" s="101"/>
      <c r="AB1300" s="101"/>
      <c r="AC1300" s="101"/>
      <c r="AD1300" s="101"/>
      <c r="AE1300" s="101"/>
      <c r="AF1300" s="101"/>
    </row>
    <row r="1301" spans="1:32">
      <c r="A1301" s="101"/>
      <c r="B1301" s="101"/>
      <c r="C1301" s="101"/>
      <c r="D1301" s="101"/>
      <c r="E1301" s="101"/>
      <c r="F1301" s="101"/>
      <c r="G1301" s="101"/>
      <c r="H1301" s="101"/>
      <c r="I1301" s="101"/>
      <c r="J1301" s="101"/>
      <c r="K1301" s="101"/>
      <c r="L1301" s="101"/>
      <c r="M1301" s="101"/>
      <c r="N1301" s="101"/>
      <c r="O1301" s="101"/>
      <c r="P1301" s="101"/>
      <c r="Q1301" s="101"/>
      <c r="R1301" s="101"/>
      <c r="S1301" s="101"/>
      <c r="T1301" s="101"/>
      <c r="U1301" s="101"/>
      <c r="V1301" s="101"/>
      <c r="W1301" s="101"/>
      <c r="X1301" s="101"/>
      <c r="Y1301" s="101"/>
      <c r="Z1301" s="101"/>
      <c r="AA1301" s="101"/>
      <c r="AB1301" s="101"/>
      <c r="AC1301" s="101"/>
      <c r="AD1301" s="101"/>
      <c r="AE1301" s="101"/>
      <c r="AF1301" s="101"/>
    </row>
    <row r="1302" spans="1:32">
      <c r="A1302" s="101"/>
      <c r="B1302" s="101"/>
      <c r="C1302" s="101"/>
      <c r="D1302" s="101"/>
      <c r="E1302" s="101"/>
      <c r="F1302" s="101"/>
      <c r="G1302" s="101"/>
      <c r="H1302" s="101"/>
      <c r="I1302" s="101"/>
      <c r="J1302" s="101"/>
      <c r="K1302" s="101"/>
      <c r="L1302" s="101"/>
      <c r="M1302" s="101"/>
      <c r="N1302" s="101"/>
      <c r="O1302" s="101"/>
      <c r="P1302" s="101"/>
      <c r="Q1302" s="101"/>
      <c r="R1302" s="101"/>
      <c r="S1302" s="101"/>
      <c r="T1302" s="101"/>
      <c r="U1302" s="101"/>
      <c r="V1302" s="101"/>
      <c r="W1302" s="101"/>
      <c r="X1302" s="101"/>
      <c r="Y1302" s="101"/>
      <c r="Z1302" s="101"/>
      <c r="AA1302" s="101"/>
      <c r="AB1302" s="101"/>
      <c r="AC1302" s="101"/>
      <c r="AD1302" s="101"/>
      <c r="AE1302" s="101"/>
      <c r="AF1302" s="101"/>
    </row>
    <row r="1303" spans="1:32">
      <c r="A1303" s="101"/>
      <c r="B1303" s="101"/>
      <c r="C1303" s="101"/>
      <c r="D1303" s="101"/>
      <c r="E1303" s="101"/>
      <c r="F1303" s="101"/>
      <c r="G1303" s="101"/>
      <c r="H1303" s="101"/>
      <c r="I1303" s="101"/>
      <c r="J1303" s="101"/>
      <c r="K1303" s="101"/>
      <c r="L1303" s="101"/>
      <c r="M1303" s="101"/>
      <c r="N1303" s="101"/>
      <c r="O1303" s="101"/>
      <c r="P1303" s="101"/>
      <c r="Q1303" s="101"/>
      <c r="R1303" s="101"/>
      <c r="S1303" s="101"/>
      <c r="T1303" s="101"/>
      <c r="U1303" s="101"/>
      <c r="V1303" s="101"/>
      <c r="W1303" s="101"/>
      <c r="X1303" s="101"/>
      <c r="Y1303" s="101"/>
      <c r="Z1303" s="101"/>
      <c r="AA1303" s="101"/>
      <c r="AB1303" s="101"/>
      <c r="AC1303" s="101"/>
      <c r="AD1303" s="101"/>
      <c r="AE1303" s="101"/>
      <c r="AF1303" s="101"/>
    </row>
    <row r="1304" spans="1:32">
      <c r="A1304" s="101"/>
      <c r="B1304" s="101"/>
      <c r="C1304" s="101"/>
      <c r="D1304" s="101"/>
      <c r="E1304" s="101"/>
      <c r="F1304" s="101"/>
      <c r="G1304" s="101"/>
      <c r="H1304" s="101"/>
      <c r="I1304" s="101"/>
      <c r="J1304" s="101"/>
      <c r="K1304" s="101"/>
      <c r="L1304" s="101"/>
      <c r="M1304" s="101"/>
      <c r="N1304" s="101"/>
      <c r="O1304" s="101"/>
      <c r="P1304" s="101"/>
      <c r="Q1304" s="101"/>
      <c r="R1304" s="101"/>
      <c r="S1304" s="101"/>
      <c r="T1304" s="101"/>
      <c r="U1304" s="101"/>
      <c r="V1304" s="101"/>
      <c r="W1304" s="101"/>
      <c r="X1304" s="101"/>
      <c r="Y1304" s="101"/>
      <c r="Z1304" s="101"/>
      <c r="AA1304" s="101"/>
      <c r="AB1304" s="101"/>
      <c r="AC1304" s="101"/>
      <c r="AD1304" s="101"/>
      <c r="AE1304" s="101"/>
      <c r="AF1304" s="101"/>
    </row>
    <row r="1305" spans="1:32">
      <c r="A1305" s="101"/>
      <c r="B1305" s="101"/>
      <c r="C1305" s="101"/>
      <c r="D1305" s="101"/>
      <c r="E1305" s="101"/>
      <c r="F1305" s="101"/>
      <c r="G1305" s="101"/>
      <c r="H1305" s="101"/>
      <c r="I1305" s="101"/>
      <c r="J1305" s="101"/>
      <c r="K1305" s="101"/>
      <c r="L1305" s="101"/>
      <c r="M1305" s="101"/>
      <c r="N1305" s="101"/>
      <c r="O1305" s="101"/>
      <c r="P1305" s="101"/>
      <c r="Q1305" s="101"/>
      <c r="R1305" s="101"/>
      <c r="S1305" s="101"/>
      <c r="T1305" s="101"/>
      <c r="U1305" s="101"/>
      <c r="V1305" s="101"/>
      <c r="W1305" s="101"/>
      <c r="X1305" s="101"/>
      <c r="Y1305" s="101"/>
      <c r="Z1305" s="101"/>
      <c r="AA1305" s="101"/>
      <c r="AB1305" s="101"/>
      <c r="AC1305" s="101"/>
      <c r="AD1305" s="101"/>
      <c r="AE1305" s="101"/>
      <c r="AF1305" s="101"/>
    </row>
    <row r="1306" spans="1:32">
      <c r="A1306" s="101"/>
      <c r="B1306" s="101"/>
      <c r="C1306" s="101"/>
      <c r="D1306" s="101"/>
      <c r="E1306" s="101"/>
      <c r="F1306" s="101"/>
      <c r="G1306" s="101"/>
      <c r="H1306" s="101"/>
      <c r="I1306" s="101"/>
      <c r="J1306" s="101"/>
      <c r="K1306" s="101"/>
      <c r="L1306" s="101"/>
      <c r="M1306" s="101"/>
      <c r="N1306" s="101"/>
      <c r="O1306" s="101"/>
      <c r="P1306" s="101"/>
      <c r="Q1306" s="101"/>
      <c r="R1306" s="101"/>
      <c r="S1306" s="101"/>
      <c r="T1306" s="101"/>
      <c r="U1306" s="101"/>
      <c r="V1306" s="101"/>
      <c r="W1306" s="101"/>
      <c r="X1306" s="101"/>
      <c r="Y1306" s="101"/>
      <c r="Z1306" s="101"/>
      <c r="AA1306" s="101"/>
      <c r="AB1306" s="101"/>
      <c r="AC1306" s="101"/>
      <c r="AD1306" s="101"/>
      <c r="AE1306" s="101"/>
      <c r="AF1306" s="101"/>
    </row>
    <row r="1307" spans="1:32">
      <c r="A1307" s="101"/>
      <c r="B1307" s="101"/>
      <c r="C1307" s="101"/>
      <c r="D1307" s="101"/>
      <c r="E1307" s="101"/>
      <c r="F1307" s="101"/>
      <c r="G1307" s="101"/>
      <c r="H1307" s="101"/>
      <c r="I1307" s="101"/>
      <c r="J1307" s="101"/>
      <c r="K1307" s="101"/>
      <c r="L1307" s="101"/>
      <c r="M1307" s="101"/>
      <c r="N1307" s="101"/>
      <c r="O1307" s="101"/>
      <c r="P1307" s="101"/>
      <c r="Q1307" s="101"/>
      <c r="R1307" s="101"/>
      <c r="S1307" s="101"/>
      <c r="T1307" s="101"/>
      <c r="U1307" s="101"/>
      <c r="V1307" s="101"/>
      <c r="W1307" s="101"/>
      <c r="X1307" s="101"/>
      <c r="Y1307" s="101"/>
      <c r="Z1307" s="101"/>
      <c r="AA1307" s="101"/>
      <c r="AB1307" s="101"/>
      <c r="AC1307" s="101"/>
      <c r="AD1307" s="101"/>
      <c r="AE1307" s="101"/>
      <c r="AF1307" s="101"/>
    </row>
    <row r="1308" spans="1:32">
      <c r="A1308" s="101"/>
      <c r="B1308" s="101"/>
      <c r="C1308" s="101"/>
      <c r="D1308" s="101"/>
      <c r="E1308" s="101"/>
      <c r="F1308" s="101"/>
      <c r="G1308" s="101"/>
      <c r="H1308" s="101"/>
      <c r="I1308" s="101"/>
      <c r="J1308" s="101"/>
      <c r="K1308" s="101"/>
      <c r="L1308" s="101"/>
      <c r="M1308" s="101"/>
      <c r="N1308" s="101"/>
      <c r="O1308" s="101"/>
      <c r="P1308" s="101"/>
      <c r="Q1308" s="101"/>
      <c r="R1308" s="101"/>
      <c r="S1308" s="101"/>
      <c r="T1308" s="101"/>
      <c r="U1308" s="101"/>
      <c r="V1308" s="101"/>
      <c r="W1308" s="101"/>
      <c r="X1308" s="101"/>
      <c r="Y1308" s="101"/>
      <c r="Z1308" s="101"/>
      <c r="AA1308" s="101"/>
      <c r="AB1308" s="101"/>
      <c r="AC1308" s="101"/>
      <c r="AD1308" s="101"/>
      <c r="AE1308" s="101"/>
      <c r="AF1308" s="101"/>
    </row>
    <row r="1309" spans="1:32">
      <c r="A1309" s="101"/>
      <c r="B1309" s="101"/>
      <c r="C1309" s="101"/>
      <c r="D1309" s="101"/>
      <c r="E1309" s="101"/>
      <c r="F1309" s="101"/>
      <c r="G1309" s="101"/>
      <c r="H1309" s="101"/>
      <c r="I1309" s="101"/>
      <c r="J1309" s="101"/>
      <c r="K1309" s="101"/>
      <c r="L1309" s="101"/>
      <c r="M1309" s="101"/>
      <c r="N1309" s="101"/>
      <c r="O1309" s="101"/>
      <c r="P1309" s="101"/>
      <c r="Q1309" s="101"/>
      <c r="R1309" s="101"/>
      <c r="S1309" s="101"/>
      <c r="T1309" s="101"/>
      <c r="U1309" s="101"/>
      <c r="V1309" s="101"/>
      <c r="W1309" s="101"/>
      <c r="X1309" s="101"/>
      <c r="Y1309" s="101"/>
      <c r="Z1309" s="101"/>
      <c r="AA1309" s="101"/>
      <c r="AB1309" s="101"/>
      <c r="AC1309" s="101"/>
      <c r="AD1309" s="101"/>
      <c r="AE1309" s="101"/>
      <c r="AF1309" s="101"/>
    </row>
    <row r="1310" spans="1:32">
      <c r="A1310" s="101"/>
      <c r="B1310" s="101"/>
      <c r="C1310" s="101"/>
      <c r="D1310" s="101"/>
      <c r="E1310" s="101"/>
      <c r="F1310" s="101"/>
      <c r="G1310" s="101"/>
      <c r="H1310" s="101"/>
      <c r="I1310" s="101"/>
      <c r="J1310" s="101"/>
      <c r="K1310" s="101"/>
      <c r="L1310" s="101"/>
      <c r="M1310" s="101"/>
      <c r="N1310" s="101"/>
      <c r="O1310" s="101"/>
      <c r="P1310" s="101"/>
      <c r="Q1310" s="101"/>
      <c r="R1310" s="101"/>
      <c r="S1310" s="101"/>
      <c r="T1310" s="101"/>
      <c r="U1310" s="101"/>
      <c r="V1310" s="101"/>
      <c r="W1310" s="101"/>
      <c r="X1310" s="101"/>
      <c r="Y1310" s="101"/>
      <c r="Z1310" s="101"/>
      <c r="AA1310" s="101"/>
      <c r="AB1310" s="101"/>
      <c r="AC1310" s="101"/>
      <c r="AD1310" s="101"/>
      <c r="AE1310" s="101"/>
      <c r="AF1310" s="101"/>
    </row>
    <row r="1311" spans="1:32">
      <c r="A1311" s="101"/>
      <c r="B1311" s="101"/>
      <c r="C1311" s="101"/>
      <c r="D1311" s="101"/>
      <c r="E1311" s="101"/>
      <c r="F1311" s="101"/>
      <c r="G1311" s="101"/>
      <c r="H1311" s="101"/>
      <c r="I1311" s="101"/>
      <c r="J1311" s="101"/>
      <c r="K1311" s="101"/>
      <c r="L1311" s="101"/>
      <c r="M1311" s="101"/>
      <c r="N1311" s="101"/>
      <c r="O1311" s="101"/>
      <c r="P1311" s="101"/>
      <c r="Q1311" s="101"/>
      <c r="R1311" s="101"/>
      <c r="S1311" s="101"/>
      <c r="T1311" s="101"/>
      <c r="U1311" s="101"/>
      <c r="V1311" s="101"/>
      <c r="W1311" s="101"/>
      <c r="X1311" s="101"/>
      <c r="Y1311" s="101"/>
      <c r="Z1311" s="101"/>
      <c r="AA1311" s="101"/>
      <c r="AB1311" s="101"/>
      <c r="AC1311" s="101"/>
      <c r="AD1311" s="101"/>
      <c r="AE1311" s="101"/>
      <c r="AF1311" s="101"/>
    </row>
    <row r="1312" spans="1:32">
      <c r="A1312" s="101"/>
      <c r="B1312" s="101"/>
      <c r="C1312" s="101"/>
      <c r="D1312" s="101"/>
      <c r="E1312" s="101"/>
      <c r="F1312" s="101"/>
      <c r="G1312" s="101"/>
      <c r="H1312" s="101"/>
      <c r="I1312" s="101"/>
      <c r="J1312" s="101"/>
      <c r="K1312" s="101"/>
      <c r="L1312" s="101"/>
      <c r="M1312" s="101"/>
      <c r="N1312" s="101"/>
      <c r="O1312" s="101"/>
      <c r="P1312" s="101"/>
      <c r="Q1312" s="101"/>
      <c r="R1312" s="101"/>
      <c r="S1312" s="101"/>
      <c r="T1312" s="101"/>
      <c r="U1312" s="101"/>
      <c r="V1312" s="101"/>
      <c r="W1312" s="101"/>
      <c r="X1312" s="101"/>
      <c r="Y1312" s="101"/>
      <c r="Z1312" s="101"/>
      <c r="AA1312" s="101"/>
      <c r="AB1312" s="101"/>
      <c r="AC1312" s="101"/>
      <c r="AD1312" s="101"/>
      <c r="AE1312" s="101"/>
      <c r="AF1312" s="101"/>
    </row>
    <row r="1313" spans="1:32">
      <c r="A1313" s="101"/>
      <c r="B1313" s="101"/>
      <c r="C1313" s="101"/>
      <c r="D1313" s="101"/>
      <c r="E1313" s="101"/>
      <c r="F1313" s="101"/>
      <c r="G1313" s="101"/>
      <c r="H1313" s="101"/>
      <c r="I1313" s="101"/>
      <c r="J1313" s="101"/>
      <c r="K1313" s="101"/>
      <c r="L1313" s="101"/>
      <c r="M1313" s="101"/>
      <c r="N1313" s="101"/>
      <c r="O1313" s="101"/>
      <c r="P1313" s="101"/>
      <c r="Q1313" s="101"/>
      <c r="R1313" s="101"/>
      <c r="S1313" s="101"/>
      <c r="T1313" s="101"/>
      <c r="U1313" s="101"/>
      <c r="V1313" s="101"/>
      <c r="W1313" s="101"/>
      <c r="X1313" s="101"/>
      <c r="Y1313" s="101"/>
      <c r="Z1313" s="101"/>
      <c r="AA1313" s="101"/>
      <c r="AB1313" s="101"/>
      <c r="AC1313" s="101"/>
      <c r="AD1313" s="101"/>
      <c r="AE1313" s="101"/>
      <c r="AF1313" s="101"/>
    </row>
    <row r="1314" spans="1:32">
      <c r="A1314" s="101"/>
      <c r="B1314" s="101"/>
      <c r="C1314" s="101"/>
      <c r="D1314" s="101"/>
      <c r="E1314" s="101"/>
      <c r="F1314" s="101"/>
      <c r="G1314" s="101"/>
      <c r="H1314" s="101"/>
      <c r="I1314" s="101"/>
      <c r="J1314" s="101"/>
      <c r="K1314" s="101"/>
      <c r="L1314" s="101"/>
      <c r="M1314" s="101"/>
      <c r="N1314" s="101"/>
      <c r="O1314" s="101"/>
      <c r="P1314" s="101"/>
      <c r="Q1314" s="101"/>
      <c r="R1314" s="101"/>
      <c r="S1314" s="101"/>
      <c r="T1314" s="101"/>
      <c r="U1314" s="101"/>
      <c r="V1314" s="101"/>
      <c r="W1314" s="101"/>
      <c r="X1314" s="101"/>
      <c r="Y1314" s="101"/>
      <c r="Z1314" s="101"/>
      <c r="AA1314" s="101"/>
      <c r="AB1314" s="101"/>
      <c r="AC1314" s="101"/>
      <c r="AD1314" s="101"/>
      <c r="AE1314" s="101"/>
      <c r="AF1314" s="101"/>
    </row>
    <row r="1315" spans="1:32">
      <c r="A1315" s="101"/>
      <c r="B1315" s="101"/>
      <c r="C1315" s="101"/>
      <c r="D1315" s="101"/>
      <c r="E1315" s="101"/>
      <c r="F1315" s="101"/>
      <c r="G1315" s="101"/>
      <c r="H1315" s="101"/>
      <c r="I1315" s="101"/>
      <c r="J1315" s="101"/>
      <c r="K1315" s="101"/>
      <c r="L1315" s="101"/>
      <c r="M1315" s="101"/>
      <c r="N1315" s="101"/>
      <c r="O1315" s="101"/>
      <c r="P1315" s="101"/>
      <c r="Q1315" s="101"/>
      <c r="R1315" s="101"/>
      <c r="S1315" s="101"/>
      <c r="T1315" s="101"/>
      <c r="U1315" s="101"/>
      <c r="V1315" s="101"/>
      <c r="W1315" s="101"/>
      <c r="X1315" s="101"/>
      <c r="Y1315" s="101"/>
      <c r="Z1315" s="101"/>
      <c r="AA1315" s="101"/>
      <c r="AB1315" s="101"/>
      <c r="AC1315" s="101"/>
      <c r="AD1315" s="101"/>
      <c r="AE1315" s="101"/>
      <c r="AF1315" s="101"/>
    </row>
    <row r="1316" spans="1:32">
      <c r="A1316" s="101"/>
      <c r="B1316" s="101"/>
      <c r="C1316" s="101"/>
      <c r="D1316" s="101"/>
      <c r="E1316" s="101"/>
      <c r="F1316" s="101"/>
      <c r="G1316" s="101"/>
      <c r="H1316" s="101"/>
      <c r="I1316" s="101"/>
      <c r="J1316" s="101"/>
      <c r="K1316" s="101"/>
      <c r="L1316" s="101"/>
      <c r="M1316" s="101"/>
      <c r="N1316" s="101"/>
      <c r="O1316" s="101"/>
      <c r="P1316" s="101"/>
      <c r="Q1316" s="101"/>
      <c r="R1316" s="101"/>
      <c r="S1316" s="101"/>
      <c r="T1316" s="101"/>
      <c r="U1316" s="101"/>
      <c r="V1316" s="101"/>
      <c r="W1316" s="101"/>
      <c r="X1316" s="101"/>
      <c r="Y1316" s="101"/>
      <c r="Z1316" s="101"/>
      <c r="AA1316" s="101"/>
      <c r="AB1316" s="101"/>
      <c r="AC1316" s="101"/>
      <c r="AD1316" s="101"/>
      <c r="AE1316" s="101"/>
      <c r="AF1316" s="101"/>
    </row>
    <row r="1317" spans="1:32">
      <c r="A1317" s="101"/>
      <c r="B1317" s="101"/>
      <c r="C1317" s="101"/>
      <c r="D1317" s="101"/>
      <c r="E1317" s="101"/>
      <c r="F1317" s="101"/>
      <c r="G1317" s="101"/>
      <c r="H1317" s="101"/>
      <c r="I1317" s="101"/>
      <c r="J1317" s="101"/>
      <c r="K1317" s="101"/>
      <c r="L1317" s="101"/>
      <c r="M1317" s="101"/>
      <c r="N1317" s="101"/>
      <c r="O1317" s="101"/>
      <c r="P1317" s="101"/>
      <c r="Q1317" s="101"/>
      <c r="R1317" s="101"/>
      <c r="S1317" s="101"/>
      <c r="T1317" s="101"/>
      <c r="U1317" s="101"/>
      <c r="V1317" s="101"/>
      <c r="W1317" s="101"/>
      <c r="X1317" s="101"/>
      <c r="Y1317" s="101"/>
      <c r="Z1317" s="101"/>
      <c r="AA1317" s="101"/>
      <c r="AB1317" s="101"/>
      <c r="AC1317" s="101"/>
      <c r="AD1317" s="101"/>
      <c r="AE1317" s="101"/>
      <c r="AF1317" s="101"/>
    </row>
    <row r="1318" spans="1:32">
      <c r="A1318" s="101"/>
      <c r="B1318" s="101"/>
      <c r="C1318" s="101"/>
      <c r="D1318" s="101"/>
      <c r="E1318" s="101"/>
      <c r="F1318" s="101"/>
      <c r="G1318" s="101"/>
      <c r="H1318" s="101"/>
      <c r="I1318" s="101"/>
      <c r="J1318" s="101"/>
      <c r="K1318" s="101"/>
      <c r="L1318" s="101"/>
      <c r="M1318" s="101"/>
      <c r="N1318" s="101"/>
      <c r="O1318" s="101"/>
      <c r="P1318" s="101"/>
      <c r="Q1318" s="101"/>
      <c r="R1318" s="101"/>
      <c r="S1318" s="101"/>
      <c r="T1318" s="101"/>
      <c r="U1318" s="101"/>
      <c r="V1318" s="101"/>
      <c r="W1318" s="101"/>
      <c r="X1318" s="101"/>
      <c r="Y1318" s="101"/>
      <c r="Z1318" s="101"/>
      <c r="AA1318" s="101"/>
      <c r="AB1318" s="101"/>
      <c r="AC1318" s="101"/>
      <c r="AD1318" s="101"/>
      <c r="AE1318" s="101"/>
      <c r="AF1318" s="101"/>
    </row>
    <row r="1319" spans="1:32">
      <c r="A1319" s="101"/>
      <c r="B1319" s="101"/>
      <c r="C1319" s="101"/>
      <c r="D1319" s="101"/>
      <c r="E1319" s="101"/>
      <c r="F1319" s="101"/>
      <c r="G1319" s="101"/>
      <c r="H1319" s="101"/>
      <c r="I1319" s="101"/>
      <c r="J1319" s="101"/>
      <c r="K1319" s="101"/>
      <c r="L1319" s="101"/>
      <c r="M1319" s="101"/>
      <c r="N1319" s="101"/>
      <c r="O1319" s="101"/>
      <c r="P1319" s="101"/>
      <c r="Q1319" s="101"/>
      <c r="R1319" s="101"/>
      <c r="S1319" s="101"/>
      <c r="T1319" s="101"/>
      <c r="U1319" s="101"/>
      <c r="V1319" s="101"/>
      <c r="W1319" s="101"/>
      <c r="X1319" s="101"/>
      <c r="Y1319" s="101"/>
      <c r="Z1319" s="101"/>
      <c r="AA1319" s="101"/>
      <c r="AB1319" s="101"/>
      <c r="AC1319" s="101"/>
      <c r="AD1319" s="101"/>
      <c r="AE1319" s="101"/>
      <c r="AF1319" s="101"/>
    </row>
    <row r="1320" spans="1:32">
      <c r="A1320" s="101"/>
      <c r="B1320" s="101"/>
      <c r="C1320" s="101"/>
      <c r="D1320" s="101"/>
      <c r="E1320" s="101"/>
      <c r="F1320" s="101"/>
      <c r="G1320" s="101"/>
      <c r="H1320" s="101"/>
      <c r="I1320" s="101"/>
      <c r="J1320" s="101"/>
      <c r="K1320" s="101"/>
      <c r="L1320" s="101"/>
      <c r="M1320" s="101"/>
      <c r="N1320" s="101"/>
      <c r="O1320" s="101"/>
      <c r="P1320" s="101"/>
      <c r="Q1320" s="101"/>
      <c r="R1320" s="101"/>
      <c r="S1320" s="101"/>
      <c r="T1320" s="101"/>
      <c r="U1320" s="101"/>
      <c r="V1320" s="101"/>
      <c r="W1320" s="101"/>
      <c r="X1320" s="101"/>
      <c r="Y1320" s="101"/>
      <c r="Z1320" s="101"/>
      <c r="AA1320" s="101"/>
      <c r="AB1320" s="101"/>
      <c r="AC1320" s="101"/>
      <c r="AD1320" s="101"/>
      <c r="AE1320" s="101"/>
      <c r="AF1320" s="101"/>
    </row>
    <row r="1321" spans="1:32">
      <c r="A1321" s="101"/>
      <c r="B1321" s="101"/>
      <c r="C1321" s="101"/>
      <c r="D1321" s="101"/>
      <c r="E1321" s="101"/>
      <c r="F1321" s="101"/>
      <c r="G1321" s="101"/>
      <c r="H1321" s="101"/>
      <c r="I1321" s="101"/>
      <c r="J1321" s="101"/>
      <c r="K1321" s="101"/>
      <c r="L1321" s="101"/>
      <c r="M1321" s="101"/>
      <c r="N1321" s="101"/>
      <c r="O1321" s="101"/>
      <c r="P1321" s="101"/>
      <c r="Q1321" s="101"/>
      <c r="R1321" s="101"/>
      <c r="S1321" s="101"/>
      <c r="T1321" s="101"/>
      <c r="U1321" s="101"/>
      <c r="V1321" s="101"/>
      <c r="W1321" s="101"/>
      <c r="X1321" s="101"/>
      <c r="Y1321" s="101"/>
      <c r="Z1321" s="101"/>
      <c r="AA1321" s="101"/>
      <c r="AB1321" s="101"/>
      <c r="AC1321" s="101"/>
      <c r="AD1321" s="101"/>
      <c r="AE1321" s="101"/>
      <c r="AF1321" s="101"/>
    </row>
    <row r="1322" spans="1:32">
      <c r="A1322" s="101"/>
      <c r="B1322" s="101"/>
      <c r="C1322" s="101"/>
      <c r="D1322" s="101"/>
      <c r="E1322" s="101"/>
      <c r="F1322" s="101"/>
      <c r="G1322" s="101"/>
      <c r="H1322" s="101"/>
      <c r="I1322" s="101"/>
      <c r="J1322" s="101"/>
      <c r="K1322" s="101"/>
      <c r="L1322" s="101"/>
      <c r="M1322" s="101"/>
      <c r="N1322" s="101"/>
      <c r="O1322" s="101"/>
      <c r="P1322" s="101"/>
      <c r="Q1322" s="101"/>
      <c r="R1322" s="101"/>
      <c r="S1322" s="101"/>
      <c r="T1322" s="101"/>
      <c r="U1322" s="101"/>
      <c r="V1322" s="101"/>
      <c r="W1322" s="101"/>
      <c r="X1322" s="101"/>
      <c r="Y1322" s="101"/>
      <c r="Z1322" s="101"/>
      <c r="AA1322" s="101"/>
      <c r="AB1322" s="101"/>
      <c r="AC1322" s="101"/>
      <c r="AD1322" s="101"/>
      <c r="AE1322" s="101"/>
      <c r="AF1322" s="101"/>
    </row>
    <row r="1323" spans="1:32">
      <c r="A1323" s="101"/>
      <c r="B1323" s="101"/>
      <c r="C1323" s="101"/>
      <c r="D1323" s="101"/>
      <c r="E1323" s="101"/>
      <c r="F1323" s="101"/>
      <c r="G1323" s="101"/>
      <c r="H1323" s="101"/>
      <c r="I1323" s="101"/>
      <c r="J1323" s="101"/>
      <c r="K1323" s="101"/>
      <c r="L1323" s="101"/>
      <c r="M1323" s="101"/>
      <c r="N1323" s="101"/>
      <c r="O1323" s="101"/>
      <c r="P1323" s="101"/>
      <c r="Q1323" s="101"/>
      <c r="R1323" s="101"/>
      <c r="S1323" s="101"/>
      <c r="T1323" s="101"/>
      <c r="U1323" s="101"/>
      <c r="V1323" s="101"/>
      <c r="W1323" s="101"/>
      <c r="X1323" s="101"/>
      <c r="Y1323" s="101"/>
      <c r="Z1323" s="101"/>
      <c r="AA1323" s="101"/>
      <c r="AB1323" s="101"/>
      <c r="AC1323" s="101"/>
      <c r="AD1323" s="101"/>
      <c r="AE1323" s="101"/>
      <c r="AF1323" s="101"/>
    </row>
    <row r="1324" spans="1:32">
      <c r="A1324" s="101"/>
      <c r="B1324" s="101"/>
      <c r="C1324" s="101"/>
      <c r="D1324" s="101"/>
      <c r="E1324" s="101"/>
      <c r="F1324" s="101"/>
      <c r="G1324" s="101"/>
      <c r="H1324" s="101"/>
      <c r="I1324" s="101"/>
      <c r="J1324" s="101"/>
      <c r="K1324" s="101"/>
      <c r="L1324" s="101"/>
      <c r="M1324" s="101"/>
      <c r="N1324" s="101"/>
      <c r="O1324" s="101"/>
      <c r="P1324" s="101"/>
      <c r="Q1324" s="101"/>
      <c r="R1324" s="101"/>
      <c r="S1324" s="101"/>
      <c r="T1324" s="101"/>
      <c r="U1324" s="101"/>
      <c r="V1324" s="101"/>
      <c r="W1324" s="101"/>
      <c r="X1324" s="101"/>
      <c r="Y1324" s="101"/>
      <c r="Z1324" s="101"/>
      <c r="AA1324" s="101"/>
      <c r="AB1324" s="101"/>
      <c r="AC1324" s="101"/>
      <c r="AD1324" s="101"/>
      <c r="AE1324" s="101"/>
      <c r="AF1324" s="101"/>
    </row>
    <row r="1325" spans="1:32">
      <c r="A1325" s="101"/>
      <c r="B1325" s="101"/>
      <c r="C1325" s="101"/>
      <c r="D1325" s="101"/>
      <c r="E1325" s="101"/>
      <c r="F1325" s="101"/>
      <c r="G1325" s="101"/>
      <c r="H1325" s="101"/>
      <c r="I1325" s="101"/>
      <c r="J1325" s="101"/>
      <c r="K1325" s="101"/>
      <c r="L1325" s="101"/>
      <c r="M1325" s="101"/>
      <c r="N1325" s="101"/>
      <c r="O1325" s="101"/>
      <c r="P1325" s="101"/>
      <c r="Q1325" s="101"/>
      <c r="R1325" s="101"/>
      <c r="S1325" s="101"/>
      <c r="T1325" s="101"/>
      <c r="U1325" s="101"/>
      <c r="V1325" s="101"/>
      <c r="W1325" s="101"/>
      <c r="X1325" s="101"/>
      <c r="Y1325" s="101"/>
      <c r="Z1325" s="101"/>
      <c r="AA1325" s="101"/>
      <c r="AB1325" s="101"/>
      <c r="AC1325" s="101"/>
      <c r="AD1325" s="101"/>
      <c r="AE1325" s="101"/>
      <c r="AF1325" s="101"/>
    </row>
    <row r="1326" spans="1:32">
      <c r="A1326" s="101"/>
      <c r="B1326" s="101"/>
      <c r="C1326" s="101"/>
      <c r="D1326" s="101"/>
      <c r="E1326" s="101"/>
      <c r="F1326" s="101"/>
      <c r="G1326" s="101"/>
      <c r="H1326" s="101"/>
      <c r="I1326" s="101"/>
      <c r="J1326" s="101"/>
      <c r="K1326" s="101"/>
      <c r="L1326" s="101"/>
      <c r="M1326" s="101"/>
      <c r="N1326" s="101"/>
      <c r="O1326" s="101"/>
      <c r="P1326" s="101"/>
      <c r="Q1326" s="101"/>
      <c r="R1326" s="101"/>
      <c r="S1326" s="101"/>
      <c r="T1326" s="101"/>
      <c r="U1326" s="101"/>
      <c r="V1326" s="101"/>
      <c r="W1326" s="101"/>
      <c r="X1326" s="101"/>
      <c r="Y1326" s="101"/>
      <c r="Z1326" s="101"/>
      <c r="AA1326" s="101"/>
      <c r="AB1326" s="101"/>
      <c r="AC1326" s="101"/>
      <c r="AD1326" s="101"/>
      <c r="AE1326" s="101"/>
      <c r="AF1326" s="101"/>
    </row>
    <row r="1327" spans="1:32">
      <c r="A1327" s="101"/>
      <c r="B1327" s="101"/>
      <c r="C1327" s="101"/>
      <c r="D1327" s="101"/>
      <c r="E1327" s="101"/>
      <c r="F1327" s="101"/>
      <c r="G1327" s="101"/>
      <c r="H1327" s="101"/>
      <c r="I1327" s="101"/>
      <c r="J1327" s="101"/>
      <c r="K1327" s="101"/>
      <c r="L1327" s="101"/>
      <c r="M1327" s="101"/>
      <c r="N1327" s="101"/>
      <c r="O1327" s="101"/>
      <c r="P1327" s="101"/>
      <c r="Q1327" s="101"/>
      <c r="R1327" s="101"/>
      <c r="S1327" s="101"/>
      <c r="T1327" s="101"/>
      <c r="U1327" s="101"/>
      <c r="V1327" s="101"/>
      <c r="W1327" s="101"/>
      <c r="X1327" s="101"/>
      <c r="Y1327" s="101"/>
      <c r="Z1327" s="101"/>
      <c r="AA1327" s="101"/>
      <c r="AB1327" s="101"/>
      <c r="AC1327" s="101"/>
      <c r="AD1327" s="101"/>
      <c r="AE1327" s="101"/>
      <c r="AF1327" s="101"/>
    </row>
    <row r="1328" spans="1:32">
      <c r="A1328" s="101"/>
      <c r="B1328" s="101"/>
      <c r="C1328" s="101"/>
      <c r="D1328" s="101"/>
      <c r="E1328" s="101"/>
      <c r="F1328" s="101"/>
      <c r="G1328" s="101"/>
      <c r="H1328" s="101"/>
      <c r="I1328" s="101"/>
      <c r="J1328" s="101"/>
      <c r="K1328" s="101"/>
      <c r="L1328" s="101"/>
      <c r="M1328" s="101"/>
      <c r="N1328" s="101"/>
      <c r="O1328" s="101"/>
      <c r="P1328" s="101"/>
      <c r="Q1328" s="101"/>
      <c r="R1328" s="101"/>
      <c r="S1328" s="101"/>
      <c r="T1328" s="101"/>
      <c r="U1328" s="101"/>
      <c r="V1328" s="101"/>
      <c r="W1328" s="101"/>
      <c r="X1328" s="101"/>
      <c r="Y1328" s="101"/>
      <c r="Z1328" s="101"/>
      <c r="AA1328" s="101"/>
      <c r="AB1328" s="101"/>
      <c r="AC1328" s="101"/>
      <c r="AD1328" s="101"/>
      <c r="AE1328" s="101"/>
      <c r="AF1328" s="101"/>
    </row>
    <row r="1329" spans="1:32">
      <c r="A1329" s="101"/>
      <c r="B1329" s="101"/>
      <c r="C1329" s="101"/>
      <c r="D1329" s="101"/>
      <c r="E1329" s="101"/>
      <c r="F1329" s="101"/>
      <c r="G1329" s="101"/>
      <c r="H1329" s="101"/>
      <c r="I1329" s="101"/>
      <c r="J1329" s="101"/>
      <c r="K1329" s="101"/>
      <c r="L1329" s="101"/>
      <c r="M1329" s="101"/>
      <c r="N1329" s="101"/>
      <c r="O1329" s="101"/>
      <c r="P1329" s="101"/>
      <c r="Q1329" s="101"/>
      <c r="R1329" s="101"/>
      <c r="S1329" s="101"/>
      <c r="T1329" s="101"/>
      <c r="U1329" s="101"/>
      <c r="V1329" s="101"/>
      <c r="W1329" s="101"/>
      <c r="X1329" s="101"/>
      <c r="Y1329" s="101"/>
      <c r="Z1329" s="101"/>
      <c r="AA1329" s="101"/>
      <c r="AB1329" s="101"/>
      <c r="AC1329" s="101"/>
      <c r="AD1329" s="101"/>
      <c r="AE1329" s="101"/>
      <c r="AF1329" s="101"/>
    </row>
    <row r="1330" spans="1:32">
      <c r="A1330" s="101"/>
      <c r="B1330" s="101"/>
      <c r="C1330" s="101"/>
      <c r="D1330" s="101"/>
      <c r="E1330" s="101"/>
      <c r="F1330" s="101"/>
      <c r="G1330" s="101"/>
      <c r="H1330" s="101"/>
      <c r="I1330" s="101"/>
      <c r="J1330" s="101"/>
      <c r="K1330" s="101"/>
      <c r="L1330" s="101"/>
      <c r="M1330" s="101"/>
      <c r="N1330" s="101"/>
      <c r="O1330" s="101"/>
      <c r="P1330" s="101"/>
      <c r="Q1330" s="101"/>
      <c r="R1330" s="101"/>
      <c r="S1330" s="101"/>
      <c r="T1330" s="101"/>
      <c r="U1330" s="101"/>
      <c r="V1330" s="101"/>
      <c r="W1330" s="101"/>
      <c r="X1330" s="101"/>
      <c r="Y1330" s="101"/>
      <c r="Z1330" s="101"/>
      <c r="AA1330" s="101"/>
      <c r="AB1330" s="101"/>
      <c r="AC1330" s="101"/>
      <c r="AD1330" s="101"/>
      <c r="AE1330" s="101"/>
      <c r="AF1330" s="101"/>
    </row>
    <row r="1331" spans="1:32">
      <c r="A1331" s="101"/>
      <c r="B1331" s="101"/>
      <c r="C1331" s="101"/>
      <c r="D1331" s="101"/>
      <c r="E1331" s="101"/>
      <c r="F1331" s="101"/>
      <c r="G1331" s="101"/>
      <c r="H1331" s="101"/>
      <c r="I1331" s="101"/>
      <c r="J1331" s="101"/>
      <c r="K1331" s="101"/>
      <c r="L1331" s="101"/>
      <c r="M1331" s="101"/>
      <c r="N1331" s="101"/>
      <c r="O1331" s="101"/>
      <c r="P1331" s="101"/>
      <c r="Q1331" s="101"/>
      <c r="R1331" s="101"/>
      <c r="S1331" s="101"/>
      <c r="T1331" s="101"/>
      <c r="U1331" s="101"/>
      <c r="V1331" s="101"/>
      <c r="W1331" s="101"/>
      <c r="X1331" s="101"/>
      <c r="Y1331" s="101"/>
      <c r="Z1331" s="101"/>
      <c r="AA1331" s="101"/>
      <c r="AB1331" s="101"/>
      <c r="AC1331" s="101"/>
      <c r="AD1331" s="101"/>
      <c r="AE1331" s="101"/>
      <c r="AF1331" s="101"/>
    </row>
    <row r="1332" spans="1:32">
      <c r="A1332" s="101"/>
      <c r="B1332" s="101"/>
      <c r="C1332" s="101"/>
      <c r="D1332" s="101"/>
      <c r="E1332" s="101"/>
      <c r="F1332" s="101"/>
      <c r="G1332" s="101"/>
      <c r="H1332" s="101"/>
      <c r="I1332" s="101"/>
      <c r="J1332" s="101"/>
      <c r="K1332" s="101"/>
      <c r="L1332" s="101"/>
      <c r="M1332" s="101"/>
      <c r="N1332" s="101"/>
      <c r="O1332" s="101"/>
      <c r="P1332" s="101"/>
      <c r="Q1332" s="101"/>
      <c r="R1332" s="101"/>
      <c r="S1332" s="101"/>
      <c r="T1332" s="101"/>
      <c r="U1332" s="101"/>
      <c r="V1332" s="101"/>
      <c r="W1332" s="101"/>
      <c r="X1332" s="101"/>
      <c r="Y1332" s="101"/>
      <c r="Z1332" s="101"/>
      <c r="AA1332" s="101"/>
      <c r="AB1332" s="101"/>
      <c r="AC1332" s="101"/>
      <c r="AD1332" s="101"/>
      <c r="AE1332" s="101"/>
      <c r="AF1332" s="101"/>
    </row>
    <row r="1333" spans="1:32">
      <c r="A1333" s="101"/>
      <c r="B1333" s="101"/>
      <c r="C1333" s="101"/>
      <c r="D1333" s="101"/>
      <c r="E1333" s="101"/>
      <c r="F1333" s="101"/>
      <c r="G1333" s="101"/>
      <c r="H1333" s="101"/>
      <c r="I1333" s="101"/>
      <c r="J1333" s="101"/>
      <c r="K1333" s="101"/>
      <c r="L1333" s="101"/>
      <c r="M1333" s="101"/>
      <c r="N1333" s="101"/>
      <c r="O1333" s="101"/>
      <c r="P1333" s="101"/>
      <c r="Q1333" s="101"/>
      <c r="R1333" s="101"/>
      <c r="S1333" s="101"/>
      <c r="T1333" s="101"/>
      <c r="U1333" s="101"/>
      <c r="V1333" s="101"/>
      <c r="W1333" s="101"/>
      <c r="X1333" s="101"/>
      <c r="Y1333" s="101"/>
      <c r="Z1333" s="101"/>
      <c r="AA1333" s="101"/>
      <c r="AB1333" s="101"/>
      <c r="AC1333" s="101"/>
      <c r="AD1333" s="101"/>
      <c r="AE1333" s="101"/>
      <c r="AF1333" s="101"/>
    </row>
    <row r="1334" spans="1:32">
      <c r="A1334" s="101"/>
      <c r="B1334" s="101"/>
      <c r="C1334" s="101"/>
      <c r="D1334" s="101"/>
      <c r="E1334" s="101"/>
      <c r="F1334" s="101"/>
      <c r="G1334" s="101"/>
      <c r="H1334" s="101"/>
      <c r="I1334" s="101"/>
      <c r="J1334" s="101"/>
      <c r="K1334" s="101"/>
      <c r="L1334" s="101"/>
      <c r="M1334" s="101"/>
      <c r="N1334" s="101"/>
      <c r="O1334" s="101"/>
      <c r="P1334" s="101"/>
      <c r="Q1334" s="101"/>
      <c r="R1334" s="101"/>
      <c r="S1334" s="101"/>
      <c r="T1334" s="101"/>
      <c r="U1334" s="101"/>
      <c r="V1334" s="101"/>
      <c r="W1334" s="101"/>
      <c r="X1334" s="101"/>
      <c r="Y1334" s="101"/>
      <c r="Z1334" s="101"/>
      <c r="AA1334" s="101"/>
      <c r="AB1334" s="101"/>
      <c r="AC1334" s="101"/>
      <c r="AD1334" s="101"/>
      <c r="AE1334" s="101"/>
      <c r="AF1334" s="101"/>
    </row>
    <row r="1335" spans="1:32">
      <c r="A1335" s="101"/>
      <c r="B1335" s="101"/>
      <c r="C1335" s="101"/>
      <c r="D1335" s="101"/>
      <c r="E1335" s="101"/>
      <c r="F1335" s="101"/>
      <c r="G1335" s="101"/>
      <c r="H1335" s="101"/>
      <c r="I1335" s="101"/>
      <c r="J1335" s="101"/>
      <c r="K1335" s="101"/>
      <c r="L1335" s="101"/>
      <c r="M1335" s="101"/>
      <c r="N1335" s="101"/>
      <c r="O1335" s="101"/>
      <c r="P1335" s="101"/>
      <c r="Q1335" s="101"/>
      <c r="R1335" s="101"/>
      <c r="S1335" s="101"/>
      <c r="T1335" s="101"/>
      <c r="U1335" s="101"/>
      <c r="V1335" s="101"/>
      <c r="W1335" s="101"/>
      <c r="X1335" s="101"/>
      <c r="Y1335" s="101"/>
      <c r="Z1335" s="101"/>
      <c r="AA1335" s="101"/>
      <c r="AB1335" s="101"/>
      <c r="AC1335" s="101"/>
      <c r="AD1335" s="101"/>
      <c r="AE1335" s="101"/>
      <c r="AF1335" s="101"/>
    </row>
    <row r="1336" spans="1:32">
      <c r="A1336" s="101"/>
      <c r="B1336" s="101"/>
      <c r="C1336" s="101"/>
      <c r="D1336" s="101"/>
      <c r="E1336" s="101"/>
      <c r="F1336" s="101"/>
      <c r="G1336" s="101"/>
      <c r="H1336" s="101"/>
      <c r="I1336" s="101"/>
      <c r="J1336" s="101"/>
      <c r="K1336" s="101"/>
      <c r="L1336" s="101"/>
      <c r="M1336" s="101"/>
      <c r="N1336" s="101"/>
      <c r="O1336" s="101"/>
      <c r="P1336" s="101"/>
      <c r="Q1336" s="101"/>
      <c r="R1336" s="101"/>
      <c r="S1336" s="101"/>
      <c r="T1336" s="101"/>
      <c r="U1336" s="101"/>
      <c r="V1336" s="101"/>
      <c r="W1336" s="101"/>
      <c r="X1336" s="101"/>
      <c r="Y1336" s="101"/>
      <c r="Z1336" s="101"/>
      <c r="AA1336" s="101"/>
      <c r="AB1336" s="101"/>
      <c r="AC1336" s="101"/>
      <c r="AD1336" s="101"/>
      <c r="AE1336" s="101"/>
      <c r="AF1336" s="101"/>
    </row>
    <row r="1337" spans="1:32">
      <c r="A1337" s="101"/>
      <c r="B1337" s="101"/>
      <c r="C1337" s="101"/>
      <c r="D1337" s="101"/>
      <c r="E1337" s="101"/>
      <c r="F1337" s="101"/>
      <c r="G1337" s="101"/>
      <c r="H1337" s="101"/>
      <c r="I1337" s="101"/>
      <c r="J1337" s="101"/>
      <c r="K1337" s="101"/>
      <c r="L1337" s="101"/>
      <c r="M1337" s="101"/>
      <c r="N1337" s="101"/>
      <c r="O1337" s="101"/>
      <c r="P1337" s="101"/>
      <c r="Q1337" s="101"/>
      <c r="R1337" s="101"/>
      <c r="S1337" s="101"/>
      <c r="T1337" s="101"/>
      <c r="U1337" s="101"/>
      <c r="V1337" s="101"/>
      <c r="W1337" s="101"/>
      <c r="X1337" s="101"/>
      <c r="Y1337" s="101"/>
      <c r="Z1337" s="101"/>
      <c r="AA1337" s="101"/>
      <c r="AB1337" s="101"/>
      <c r="AC1337" s="101"/>
      <c r="AD1337" s="101"/>
      <c r="AE1337" s="101"/>
      <c r="AF1337" s="101"/>
    </row>
    <row r="1338" spans="1:32">
      <c r="A1338" s="101"/>
      <c r="B1338" s="101"/>
      <c r="C1338" s="101"/>
      <c r="D1338" s="101"/>
      <c r="E1338" s="101"/>
      <c r="F1338" s="101"/>
      <c r="G1338" s="101"/>
      <c r="H1338" s="101"/>
      <c r="I1338" s="101"/>
      <c r="J1338" s="101"/>
      <c r="K1338" s="101"/>
      <c r="L1338" s="101"/>
      <c r="M1338" s="101"/>
      <c r="N1338" s="101"/>
      <c r="O1338" s="101"/>
      <c r="P1338" s="101"/>
      <c r="Q1338" s="101"/>
      <c r="R1338" s="101"/>
      <c r="S1338" s="101"/>
      <c r="T1338" s="101"/>
      <c r="U1338" s="101"/>
      <c r="V1338" s="101"/>
      <c r="W1338" s="101"/>
      <c r="X1338" s="101"/>
      <c r="Y1338" s="101"/>
      <c r="Z1338" s="101"/>
      <c r="AA1338" s="101"/>
      <c r="AB1338" s="101"/>
      <c r="AC1338" s="101"/>
      <c r="AD1338" s="101"/>
      <c r="AE1338" s="101"/>
      <c r="AF1338" s="101"/>
    </row>
    <row r="1339" spans="1:32">
      <c r="A1339" s="101"/>
      <c r="B1339" s="101"/>
      <c r="C1339" s="101"/>
      <c r="D1339" s="101"/>
      <c r="E1339" s="101"/>
      <c r="F1339" s="101"/>
      <c r="G1339" s="101"/>
      <c r="H1339" s="101"/>
      <c r="I1339" s="101"/>
      <c r="J1339" s="101"/>
      <c r="K1339" s="101"/>
      <c r="L1339" s="101"/>
      <c r="M1339" s="101"/>
      <c r="N1339" s="101"/>
      <c r="O1339" s="101"/>
      <c r="P1339" s="101"/>
      <c r="Q1339" s="101"/>
      <c r="R1339" s="101"/>
      <c r="S1339" s="101"/>
      <c r="T1339" s="101"/>
      <c r="U1339" s="101"/>
      <c r="V1339" s="101"/>
      <c r="W1339" s="101"/>
      <c r="X1339" s="101"/>
      <c r="Y1339" s="101"/>
      <c r="Z1339" s="101"/>
      <c r="AA1339" s="101"/>
      <c r="AB1339" s="101"/>
      <c r="AC1339" s="101"/>
      <c r="AD1339" s="101"/>
      <c r="AE1339" s="101"/>
      <c r="AF1339" s="101"/>
    </row>
    <row r="1340" spans="1:32">
      <c r="A1340" s="101"/>
      <c r="B1340" s="101"/>
      <c r="C1340" s="101"/>
      <c r="D1340" s="101"/>
      <c r="E1340" s="101"/>
      <c r="F1340" s="101"/>
      <c r="G1340" s="101"/>
      <c r="H1340" s="101"/>
      <c r="I1340" s="101"/>
      <c r="J1340" s="101"/>
      <c r="K1340" s="101"/>
      <c r="L1340" s="101"/>
      <c r="M1340" s="101"/>
      <c r="N1340" s="101"/>
      <c r="O1340" s="101"/>
      <c r="P1340" s="101"/>
      <c r="Q1340" s="101"/>
      <c r="R1340" s="101"/>
      <c r="S1340" s="101"/>
      <c r="T1340" s="101"/>
      <c r="U1340" s="101"/>
      <c r="V1340" s="101"/>
      <c r="W1340" s="101"/>
      <c r="X1340" s="101"/>
      <c r="Y1340" s="101"/>
      <c r="Z1340" s="101"/>
      <c r="AA1340" s="101"/>
      <c r="AB1340" s="101"/>
      <c r="AC1340" s="101"/>
      <c r="AD1340" s="101"/>
      <c r="AE1340" s="101"/>
      <c r="AF1340" s="101"/>
    </row>
    <row r="1341" spans="1:32">
      <c r="A1341" s="101"/>
      <c r="B1341" s="101"/>
      <c r="C1341" s="101"/>
      <c r="D1341" s="101"/>
      <c r="E1341" s="101"/>
      <c r="F1341" s="101"/>
      <c r="G1341" s="101"/>
      <c r="H1341" s="101"/>
      <c r="I1341" s="101"/>
      <c r="J1341" s="101"/>
      <c r="K1341" s="101"/>
      <c r="L1341" s="101"/>
      <c r="M1341" s="101"/>
      <c r="N1341" s="101"/>
      <c r="O1341" s="101"/>
      <c r="P1341" s="101"/>
      <c r="Q1341" s="101"/>
      <c r="R1341" s="101"/>
      <c r="S1341" s="101"/>
      <c r="T1341" s="101"/>
      <c r="U1341" s="101"/>
      <c r="V1341" s="101"/>
      <c r="W1341" s="101"/>
      <c r="X1341" s="101"/>
      <c r="Y1341" s="101"/>
      <c r="Z1341" s="101"/>
      <c r="AA1341" s="101"/>
      <c r="AB1341" s="101"/>
      <c r="AC1341" s="101"/>
      <c r="AD1341" s="101"/>
      <c r="AE1341" s="101"/>
      <c r="AF1341" s="101"/>
    </row>
    <row r="1342" spans="1:32">
      <c r="A1342" s="101"/>
      <c r="B1342" s="101"/>
      <c r="C1342" s="101"/>
      <c r="D1342" s="101"/>
      <c r="E1342" s="101"/>
      <c r="F1342" s="101"/>
      <c r="G1342" s="101"/>
      <c r="H1342" s="101"/>
      <c r="I1342" s="101"/>
      <c r="J1342" s="101"/>
      <c r="K1342" s="101"/>
      <c r="L1342" s="101"/>
      <c r="M1342" s="101"/>
      <c r="N1342" s="101"/>
      <c r="O1342" s="101"/>
      <c r="P1342" s="101"/>
      <c r="Q1342" s="101"/>
      <c r="R1342" s="101"/>
      <c r="S1342" s="101"/>
      <c r="T1342" s="101"/>
      <c r="U1342" s="101"/>
      <c r="V1342" s="101"/>
      <c r="W1342" s="101"/>
      <c r="X1342" s="101"/>
      <c r="Y1342" s="101"/>
      <c r="Z1342" s="101"/>
      <c r="AA1342" s="101"/>
      <c r="AB1342" s="101"/>
      <c r="AC1342" s="101"/>
      <c r="AD1342" s="101"/>
      <c r="AE1342" s="101"/>
      <c r="AF1342" s="101"/>
    </row>
    <row r="1343" spans="1:32">
      <c r="A1343" s="101"/>
      <c r="B1343" s="101"/>
      <c r="C1343" s="101"/>
      <c r="D1343" s="101"/>
      <c r="E1343" s="101"/>
      <c r="F1343" s="101"/>
      <c r="G1343" s="101"/>
      <c r="H1343" s="101"/>
      <c r="I1343" s="101"/>
      <c r="J1343" s="101"/>
      <c r="K1343" s="101"/>
      <c r="L1343" s="101"/>
      <c r="M1343" s="101"/>
      <c r="N1343" s="101"/>
      <c r="O1343" s="101"/>
      <c r="P1343" s="101"/>
      <c r="Q1343" s="101"/>
      <c r="R1343" s="101"/>
      <c r="S1343" s="101"/>
      <c r="T1343" s="101"/>
      <c r="U1343" s="101"/>
      <c r="V1343" s="101"/>
      <c r="W1343" s="101"/>
      <c r="X1343" s="101"/>
      <c r="Y1343" s="101"/>
      <c r="Z1343" s="101"/>
      <c r="AA1343" s="101"/>
      <c r="AB1343" s="101"/>
      <c r="AC1343" s="101"/>
      <c r="AD1343" s="101"/>
      <c r="AE1343" s="101"/>
      <c r="AF1343" s="101"/>
    </row>
    <row r="1344" spans="1:32">
      <c r="A1344" s="101"/>
      <c r="B1344" s="101"/>
      <c r="C1344" s="101"/>
      <c r="D1344" s="101"/>
      <c r="E1344" s="101"/>
      <c r="F1344" s="101"/>
      <c r="G1344" s="101"/>
      <c r="H1344" s="101"/>
      <c r="I1344" s="101"/>
      <c r="J1344" s="101"/>
      <c r="K1344" s="101"/>
      <c r="L1344" s="101"/>
      <c r="M1344" s="101"/>
      <c r="N1344" s="101"/>
      <c r="O1344" s="101"/>
      <c r="P1344" s="101"/>
      <c r="Q1344" s="101"/>
      <c r="R1344" s="101"/>
      <c r="S1344" s="101"/>
      <c r="T1344" s="101"/>
      <c r="U1344" s="101"/>
      <c r="V1344" s="101"/>
      <c r="W1344" s="101"/>
      <c r="X1344" s="101"/>
      <c r="Y1344" s="101"/>
      <c r="Z1344" s="101"/>
      <c r="AA1344" s="101"/>
      <c r="AB1344" s="101"/>
      <c r="AC1344" s="101"/>
      <c r="AD1344" s="101"/>
      <c r="AE1344" s="101"/>
      <c r="AF1344" s="101"/>
    </row>
    <row r="1345" spans="1:32">
      <c r="A1345" s="101"/>
      <c r="B1345" s="101"/>
      <c r="C1345" s="101"/>
      <c r="D1345" s="101"/>
      <c r="E1345" s="101"/>
      <c r="F1345" s="101"/>
      <c r="G1345" s="101"/>
      <c r="H1345" s="101"/>
      <c r="I1345" s="101"/>
      <c r="J1345" s="101"/>
      <c r="K1345" s="101"/>
      <c r="L1345" s="101"/>
      <c r="M1345" s="101"/>
      <c r="N1345" s="101"/>
      <c r="O1345" s="101"/>
      <c r="P1345" s="101"/>
      <c r="Q1345" s="101"/>
      <c r="R1345" s="101"/>
      <c r="S1345" s="101"/>
      <c r="T1345" s="101"/>
      <c r="U1345" s="101"/>
      <c r="V1345" s="101"/>
      <c r="W1345" s="101"/>
      <c r="X1345" s="101"/>
      <c r="Y1345" s="101"/>
      <c r="Z1345" s="101"/>
      <c r="AA1345" s="101"/>
      <c r="AB1345" s="101"/>
      <c r="AC1345" s="101"/>
      <c r="AD1345" s="101"/>
      <c r="AE1345" s="101"/>
      <c r="AF1345" s="101"/>
    </row>
    <row r="1346" spans="1:32">
      <c r="A1346" s="101"/>
      <c r="B1346" s="101"/>
      <c r="C1346" s="101"/>
      <c r="D1346" s="101"/>
      <c r="E1346" s="101"/>
      <c r="F1346" s="101"/>
      <c r="G1346" s="101"/>
      <c r="H1346" s="101"/>
      <c r="I1346" s="101"/>
      <c r="J1346" s="101"/>
      <c r="K1346" s="101"/>
      <c r="L1346" s="101"/>
      <c r="M1346" s="101"/>
      <c r="N1346" s="101"/>
      <c r="O1346" s="101"/>
      <c r="P1346" s="101"/>
      <c r="Q1346" s="101"/>
      <c r="R1346" s="101"/>
      <c r="S1346" s="101"/>
      <c r="T1346" s="101"/>
      <c r="U1346" s="101"/>
      <c r="V1346" s="101"/>
      <c r="W1346" s="101"/>
      <c r="X1346" s="101"/>
      <c r="Y1346" s="101"/>
      <c r="Z1346" s="101"/>
      <c r="AA1346" s="101"/>
      <c r="AB1346" s="101"/>
      <c r="AC1346" s="101"/>
      <c r="AD1346" s="101"/>
      <c r="AE1346" s="101"/>
      <c r="AF1346" s="101"/>
    </row>
    <row r="1347" spans="1:32">
      <c r="A1347" s="101"/>
      <c r="B1347" s="101"/>
      <c r="C1347" s="101"/>
      <c r="D1347" s="101"/>
      <c r="E1347" s="101"/>
      <c r="F1347" s="101"/>
      <c r="G1347" s="101"/>
      <c r="H1347" s="101"/>
      <c r="I1347" s="101"/>
      <c r="J1347" s="101"/>
      <c r="K1347" s="101"/>
      <c r="L1347" s="101"/>
      <c r="M1347" s="101"/>
      <c r="N1347" s="101"/>
      <c r="O1347" s="101"/>
      <c r="P1347" s="101"/>
      <c r="Q1347" s="101"/>
      <c r="R1347" s="101"/>
      <c r="S1347" s="101"/>
      <c r="T1347" s="101"/>
      <c r="U1347" s="101"/>
      <c r="V1347" s="101"/>
      <c r="W1347" s="101"/>
      <c r="X1347" s="101"/>
      <c r="Y1347" s="101"/>
      <c r="Z1347" s="101"/>
      <c r="AA1347" s="101"/>
      <c r="AB1347" s="101"/>
      <c r="AC1347" s="101"/>
      <c r="AD1347" s="101"/>
      <c r="AE1347" s="101"/>
      <c r="AF1347" s="101"/>
    </row>
    <row r="1348" spans="1:32">
      <c r="A1348" s="101"/>
      <c r="B1348" s="101"/>
      <c r="C1348" s="101"/>
      <c r="D1348" s="101"/>
      <c r="E1348" s="101"/>
      <c r="F1348" s="101"/>
      <c r="G1348" s="101"/>
      <c r="H1348" s="101"/>
      <c r="I1348" s="101"/>
      <c r="J1348" s="101"/>
      <c r="K1348" s="101"/>
      <c r="L1348" s="101"/>
      <c r="M1348" s="101"/>
      <c r="N1348" s="101"/>
      <c r="O1348" s="101"/>
      <c r="P1348" s="101"/>
      <c r="Q1348" s="101"/>
      <c r="R1348" s="101"/>
      <c r="S1348" s="101"/>
      <c r="T1348" s="101"/>
      <c r="U1348" s="101"/>
      <c r="V1348" s="101"/>
      <c r="W1348" s="101"/>
      <c r="X1348" s="101"/>
      <c r="Y1348" s="101"/>
      <c r="Z1348" s="101"/>
      <c r="AA1348" s="101"/>
      <c r="AB1348" s="101"/>
      <c r="AC1348" s="101"/>
      <c r="AD1348" s="101"/>
      <c r="AE1348" s="101"/>
      <c r="AF1348" s="101"/>
    </row>
    <row r="1349" spans="1:32">
      <c r="A1349" s="101"/>
      <c r="B1349" s="101"/>
      <c r="C1349" s="101"/>
      <c r="D1349" s="101"/>
      <c r="E1349" s="101"/>
      <c r="F1349" s="101"/>
      <c r="G1349" s="101"/>
      <c r="H1349" s="101"/>
      <c r="I1349" s="101"/>
      <c r="J1349" s="101"/>
      <c r="K1349" s="101"/>
      <c r="L1349" s="101"/>
      <c r="M1349" s="101"/>
      <c r="N1349" s="101"/>
      <c r="O1349" s="101"/>
      <c r="P1349" s="101"/>
      <c r="Q1349" s="101"/>
      <c r="R1349" s="101"/>
      <c r="S1349" s="101"/>
      <c r="T1349" s="101"/>
      <c r="U1349" s="101"/>
      <c r="V1349" s="101"/>
      <c r="W1349" s="101"/>
      <c r="X1349" s="101"/>
      <c r="Y1349" s="101"/>
      <c r="Z1349" s="101"/>
      <c r="AA1349" s="101"/>
      <c r="AB1349" s="101"/>
      <c r="AC1349" s="101"/>
      <c r="AD1349" s="101"/>
      <c r="AE1349" s="101"/>
      <c r="AF1349" s="101"/>
    </row>
    <row r="1350" spans="1:32">
      <c r="A1350" s="101"/>
      <c r="B1350" s="101"/>
      <c r="C1350" s="101"/>
      <c r="D1350" s="101"/>
      <c r="E1350" s="101"/>
      <c r="F1350" s="101"/>
      <c r="G1350" s="101"/>
      <c r="H1350" s="101"/>
      <c r="I1350" s="101"/>
      <c r="J1350" s="101"/>
      <c r="K1350" s="101"/>
      <c r="L1350" s="101"/>
      <c r="M1350" s="101"/>
      <c r="N1350" s="101"/>
      <c r="O1350" s="101"/>
      <c r="P1350" s="101"/>
      <c r="Q1350" s="101"/>
      <c r="R1350" s="101"/>
      <c r="S1350" s="101"/>
      <c r="T1350" s="101"/>
      <c r="U1350" s="101"/>
      <c r="V1350" s="101"/>
      <c r="W1350" s="101"/>
      <c r="X1350" s="101"/>
      <c r="Y1350" s="101"/>
      <c r="Z1350" s="101"/>
      <c r="AA1350" s="101"/>
      <c r="AB1350" s="101"/>
      <c r="AC1350" s="101"/>
      <c r="AD1350" s="101"/>
      <c r="AE1350" s="101"/>
      <c r="AF1350" s="101"/>
    </row>
    <row r="1351" spans="1:32">
      <c r="A1351" s="101"/>
      <c r="B1351" s="101"/>
      <c r="C1351" s="101"/>
      <c r="D1351" s="101"/>
      <c r="E1351" s="101"/>
      <c r="F1351" s="101"/>
      <c r="G1351" s="101"/>
      <c r="H1351" s="101"/>
      <c r="I1351" s="101"/>
      <c r="J1351" s="101"/>
      <c r="K1351" s="101"/>
      <c r="L1351" s="101"/>
      <c r="M1351" s="101"/>
      <c r="N1351" s="101"/>
      <c r="O1351" s="101"/>
      <c r="P1351" s="101"/>
      <c r="Q1351" s="101"/>
      <c r="R1351" s="101"/>
      <c r="S1351" s="101"/>
      <c r="T1351" s="101"/>
      <c r="U1351" s="101"/>
      <c r="V1351" s="101"/>
      <c r="W1351" s="101"/>
      <c r="X1351" s="101"/>
      <c r="Y1351" s="101"/>
      <c r="Z1351" s="101"/>
      <c r="AA1351" s="101"/>
      <c r="AB1351" s="101"/>
      <c r="AC1351" s="101"/>
      <c r="AD1351" s="101"/>
      <c r="AE1351" s="101"/>
      <c r="AF1351" s="101"/>
    </row>
    <row r="1352" spans="1:32">
      <c r="A1352" s="101"/>
      <c r="B1352" s="101"/>
      <c r="C1352" s="101"/>
      <c r="D1352" s="101"/>
      <c r="E1352" s="101"/>
      <c r="F1352" s="101"/>
      <c r="G1352" s="101"/>
      <c r="H1352" s="101"/>
      <c r="I1352" s="101"/>
      <c r="J1352" s="101"/>
      <c r="K1352" s="101"/>
      <c r="L1352" s="101"/>
      <c r="M1352" s="101"/>
      <c r="N1352" s="101"/>
      <c r="O1352" s="101"/>
      <c r="P1352" s="101"/>
      <c r="Q1352" s="101"/>
      <c r="R1352" s="101"/>
      <c r="S1352" s="101"/>
      <c r="T1352" s="101"/>
      <c r="U1352" s="101"/>
      <c r="V1352" s="101"/>
      <c r="W1352" s="101"/>
      <c r="X1352" s="101"/>
      <c r="Y1352" s="101"/>
      <c r="Z1352" s="101"/>
      <c r="AA1352" s="101"/>
      <c r="AB1352" s="101"/>
      <c r="AC1352" s="101"/>
      <c r="AD1352" s="101"/>
      <c r="AE1352" s="101"/>
      <c r="AF1352" s="101"/>
    </row>
    <row r="1353" spans="1:32">
      <c r="A1353" s="101"/>
      <c r="B1353" s="101"/>
      <c r="C1353" s="101"/>
      <c r="D1353" s="101"/>
      <c r="E1353" s="101"/>
      <c r="F1353" s="101"/>
      <c r="G1353" s="101"/>
      <c r="H1353" s="101"/>
      <c r="I1353" s="101"/>
      <c r="J1353" s="101"/>
      <c r="K1353" s="101"/>
      <c r="L1353" s="101"/>
      <c r="M1353" s="101"/>
      <c r="N1353" s="101"/>
      <c r="O1353" s="101"/>
      <c r="P1353" s="101"/>
      <c r="Q1353" s="101"/>
      <c r="R1353" s="101"/>
      <c r="S1353" s="101"/>
      <c r="T1353" s="101"/>
      <c r="U1353" s="101"/>
      <c r="V1353" s="101"/>
      <c r="W1353" s="101"/>
      <c r="X1353" s="101"/>
      <c r="Y1353" s="101"/>
      <c r="Z1353" s="101"/>
      <c r="AA1353" s="101"/>
      <c r="AB1353" s="101"/>
      <c r="AC1353" s="101"/>
      <c r="AD1353" s="101"/>
      <c r="AE1353" s="101"/>
      <c r="AF1353" s="101"/>
    </row>
    <row r="1354" spans="1:32">
      <c r="A1354" s="101"/>
      <c r="B1354" s="101"/>
      <c r="C1354" s="101"/>
      <c r="D1354" s="101"/>
      <c r="E1354" s="101"/>
      <c r="F1354" s="101"/>
      <c r="G1354" s="101"/>
      <c r="H1354" s="101"/>
      <c r="I1354" s="101"/>
      <c r="J1354" s="101"/>
      <c r="K1354" s="101"/>
      <c r="L1354" s="101"/>
      <c r="M1354" s="101"/>
      <c r="N1354" s="101"/>
      <c r="O1354" s="101"/>
      <c r="P1354" s="101"/>
      <c r="Q1354" s="101"/>
      <c r="R1354" s="101"/>
      <c r="S1354" s="101"/>
      <c r="T1354" s="101"/>
      <c r="U1354" s="101"/>
      <c r="V1354" s="101"/>
      <c r="W1354" s="101"/>
      <c r="X1354" s="101"/>
      <c r="Y1354" s="101"/>
      <c r="Z1354" s="101"/>
      <c r="AA1354" s="101"/>
      <c r="AB1354" s="101"/>
      <c r="AC1354" s="101"/>
      <c r="AD1354" s="101"/>
      <c r="AE1354" s="101"/>
      <c r="AF1354" s="101"/>
    </row>
    <row r="1355" spans="1:32">
      <c r="A1355" s="101"/>
      <c r="B1355" s="101"/>
      <c r="C1355" s="101"/>
      <c r="D1355" s="101"/>
      <c r="E1355" s="101"/>
      <c r="F1355" s="101"/>
      <c r="G1355" s="101"/>
      <c r="H1355" s="101"/>
      <c r="I1355" s="101"/>
      <c r="J1355" s="101"/>
      <c r="K1355" s="101"/>
      <c r="L1355" s="101"/>
      <c r="M1355" s="101"/>
      <c r="N1355" s="101"/>
      <c r="O1355" s="101"/>
      <c r="P1355" s="101"/>
      <c r="Q1355" s="101"/>
      <c r="R1355" s="101"/>
      <c r="S1355" s="101"/>
      <c r="T1355" s="101"/>
      <c r="U1355" s="101"/>
      <c r="V1355" s="101"/>
      <c r="W1355" s="101"/>
      <c r="X1355" s="101"/>
      <c r="Y1355" s="101"/>
      <c r="Z1355" s="101"/>
      <c r="AA1355" s="101"/>
      <c r="AB1355" s="101"/>
      <c r="AC1355" s="101"/>
      <c r="AD1355" s="101"/>
      <c r="AE1355" s="101"/>
      <c r="AF1355" s="101"/>
    </row>
    <row r="1356" spans="1:32">
      <c r="A1356" s="101"/>
      <c r="B1356" s="101"/>
      <c r="C1356" s="101"/>
      <c r="D1356" s="101"/>
      <c r="E1356" s="101"/>
      <c r="F1356" s="101"/>
      <c r="G1356" s="101"/>
      <c r="H1356" s="101"/>
      <c r="I1356" s="101"/>
      <c r="J1356" s="101"/>
      <c r="K1356" s="101"/>
      <c r="L1356" s="101"/>
      <c r="M1356" s="101"/>
      <c r="N1356" s="101"/>
      <c r="O1356" s="101"/>
      <c r="P1356" s="101"/>
      <c r="Q1356" s="101"/>
      <c r="R1356" s="101"/>
      <c r="S1356" s="101"/>
      <c r="T1356" s="101"/>
      <c r="U1356" s="101"/>
      <c r="V1356" s="101"/>
      <c r="W1356" s="101"/>
      <c r="X1356" s="101"/>
      <c r="Y1356" s="101"/>
      <c r="Z1356" s="101"/>
      <c r="AA1356" s="101"/>
      <c r="AB1356" s="101"/>
      <c r="AC1356" s="101"/>
      <c r="AD1356" s="101"/>
      <c r="AE1356" s="101"/>
      <c r="AF1356" s="101"/>
    </row>
    <row r="1357" spans="1:32">
      <c r="A1357" s="101"/>
      <c r="B1357" s="101"/>
      <c r="C1357" s="101"/>
      <c r="D1357" s="101"/>
      <c r="E1357" s="101"/>
      <c r="F1357" s="101"/>
      <c r="G1357" s="101"/>
      <c r="H1357" s="101"/>
      <c r="I1357" s="101"/>
      <c r="J1357" s="101"/>
      <c r="K1357" s="101"/>
      <c r="L1357" s="101"/>
      <c r="M1357" s="101"/>
      <c r="N1357" s="101"/>
      <c r="O1357" s="101"/>
      <c r="P1357" s="101"/>
      <c r="Q1357" s="101"/>
      <c r="R1357" s="101"/>
      <c r="S1357" s="101"/>
      <c r="T1357" s="101"/>
      <c r="U1357" s="101"/>
      <c r="V1357" s="101"/>
      <c r="W1357" s="101"/>
      <c r="X1357" s="101"/>
      <c r="Y1357" s="101"/>
      <c r="Z1357" s="101"/>
      <c r="AA1357" s="101"/>
      <c r="AB1357" s="101"/>
      <c r="AC1357" s="101"/>
      <c r="AD1357" s="101"/>
      <c r="AE1357" s="101"/>
      <c r="AF1357" s="101"/>
    </row>
    <row r="1358" spans="1:32">
      <c r="A1358" s="101"/>
      <c r="B1358" s="101"/>
      <c r="C1358" s="101"/>
      <c r="D1358" s="101"/>
      <c r="E1358" s="101"/>
      <c r="F1358" s="101"/>
      <c r="G1358" s="101"/>
      <c r="H1358" s="101"/>
      <c r="I1358" s="101"/>
      <c r="J1358" s="101"/>
      <c r="K1358" s="101"/>
      <c r="L1358" s="101"/>
      <c r="M1358" s="101"/>
      <c r="N1358" s="101"/>
      <c r="O1358" s="101"/>
      <c r="P1358" s="101"/>
      <c r="Q1358" s="101"/>
      <c r="R1358" s="101"/>
      <c r="S1358" s="101"/>
      <c r="T1358" s="101"/>
      <c r="U1358" s="101"/>
      <c r="V1358" s="101"/>
      <c r="W1358" s="101"/>
      <c r="X1358" s="101"/>
      <c r="Y1358" s="101"/>
      <c r="Z1358" s="101"/>
      <c r="AA1358" s="101"/>
      <c r="AB1358" s="101"/>
      <c r="AC1358" s="101"/>
      <c r="AD1358" s="101"/>
      <c r="AE1358" s="101"/>
      <c r="AF1358" s="101"/>
    </row>
    <row r="1359" spans="1:32">
      <c r="A1359" s="101"/>
      <c r="B1359" s="101"/>
      <c r="C1359" s="101"/>
      <c r="D1359" s="101"/>
      <c r="E1359" s="101"/>
      <c r="F1359" s="101"/>
      <c r="G1359" s="101"/>
      <c r="H1359" s="101"/>
      <c r="I1359" s="101"/>
      <c r="J1359" s="101"/>
      <c r="K1359" s="101"/>
      <c r="L1359" s="101"/>
      <c r="M1359" s="101"/>
      <c r="N1359" s="101"/>
      <c r="O1359" s="101"/>
      <c r="P1359" s="101"/>
      <c r="Q1359" s="101"/>
      <c r="R1359" s="101"/>
      <c r="S1359" s="101"/>
      <c r="T1359" s="101"/>
      <c r="U1359" s="101"/>
      <c r="V1359" s="101"/>
      <c r="W1359" s="101"/>
      <c r="X1359" s="101"/>
      <c r="Y1359" s="101"/>
      <c r="Z1359" s="101"/>
      <c r="AA1359" s="101"/>
      <c r="AB1359" s="101"/>
      <c r="AC1359" s="101"/>
      <c r="AD1359" s="101"/>
      <c r="AE1359" s="101"/>
      <c r="AF1359" s="101"/>
    </row>
    <row r="1360" spans="1:32">
      <c r="A1360" s="101"/>
      <c r="B1360" s="101"/>
      <c r="C1360" s="101"/>
      <c r="D1360" s="101"/>
      <c r="E1360" s="101"/>
      <c r="F1360" s="101"/>
      <c r="G1360" s="101"/>
      <c r="H1360" s="101"/>
      <c r="I1360" s="101"/>
      <c r="J1360" s="101"/>
      <c r="K1360" s="101"/>
      <c r="L1360" s="101"/>
      <c r="M1360" s="101"/>
      <c r="N1360" s="101"/>
      <c r="O1360" s="101"/>
      <c r="P1360" s="101"/>
      <c r="Q1360" s="101"/>
      <c r="R1360" s="101"/>
      <c r="S1360" s="101"/>
      <c r="T1360" s="101"/>
      <c r="U1360" s="101"/>
      <c r="V1360" s="101"/>
      <c r="W1360" s="101"/>
      <c r="X1360" s="101"/>
      <c r="Y1360" s="101"/>
      <c r="Z1360" s="101"/>
      <c r="AA1360" s="101"/>
      <c r="AB1360" s="101"/>
      <c r="AC1360" s="101"/>
      <c r="AD1360" s="101"/>
      <c r="AE1360" s="101"/>
      <c r="AF1360" s="101"/>
    </row>
    <row r="1361" spans="1:32">
      <c r="A1361" s="101"/>
      <c r="B1361" s="101"/>
      <c r="C1361" s="101"/>
      <c r="D1361" s="101"/>
      <c r="E1361" s="101"/>
      <c r="F1361" s="101"/>
      <c r="G1361" s="101"/>
      <c r="H1361" s="101"/>
      <c r="I1361" s="101"/>
      <c r="J1361" s="101"/>
      <c r="K1361" s="101"/>
      <c r="L1361" s="101"/>
      <c r="M1361" s="101"/>
      <c r="N1361" s="101"/>
      <c r="O1361" s="101"/>
      <c r="P1361" s="101"/>
      <c r="Q1361" s="101"/>
      <c r="R1361" s="101"/>
      <c r="S1361" s="101"/>
      <c r="T1361" s="101"/>
      <c r="U1361" s="101"/>
      <c r="V1361" s="101"/>
      <c r="W1361" s="101"/>
      <c r="X1361" s="101"/>
      <c r="Y1361" s="101"/>
      <c r="Z1361" s="101"/>
      <c r="AA1361" s="101"/>
      <c r="AB1361" s="101"/>
      <c r="AC1361" s="101"/>
      <c r="AD1361" s="101"/>
      <c r="AE1361" s="101"/>
      <c r="AF1361" s="101"/>
    </row>
    <row r="1362" spans="1:32">
      <c r="A1362" s="101"/>
      <c r="B1362" s="101"/>
      <c r="C1362" s="101"/>
      <c r="D1362" s="101"/>
      <c r="E1362" s="101"/>
      <c r="F1362" s="101"/>
      <c r="G1362" s="101"/>
      <c r="H1362" s="101"/>
      <c r="I1362" s="101"/>
      <c r="J1362" s="101"/>
      <c r="K1362" s="101"/>
      <c r="L1362" s="101"/>
      <c r="M1362" s="101"/>
      <c r="N1362" s="101"/>
      <c r="O1362" s="101"/>
      <c r="P1362" s="101"/>
      <c r="Q1362" s="101"/>
      <c r="R1362" s="101"/>
      <c r="S1362" s="101"/>
      <c r="T1362" s="101"/>
      <c r="U1362" s="101"/>
      <c r="V1362" s="101"/>
      <c r="W1362" s="101"/>
      <c r="X1362" s="101"/>
      <c r="Y1362" s="101"/>
      <c r="Z1362" s="101"/>
      <c r="AA1362" s="101"/>
      <c r="AB1362" s="101"/>
      <c r="AC1362" s="101"/>
      <c r="AD1362" s="101"/>
      <c r="AE1362" s="101"/>
      <c r="AF1362" s="101"/>
    </row>
    <row r="1363" spans="1:32">
      <c r="A1363" s="101"/>
      <c r="B1363" s="101"/>
      <c r="C1363" s="101"/>
      <c r="D1363" s="101"/>
      <c r="E1363" s="101"/>
      <c r="F1363" s="101"/>
      <c r="G1363" s="101"/>
      <c r="H1363" s="101"/>
      <c r="I1363" s="101"/>
      <c r="J1363" s="101"/>
      <c r="K1363" s="101"/>
      <c r="L1363" s="101"/>
      <c r="M1363" s="101"/>
      <c r="N1363" s="101"/>
      <c r="O1363" s="101"/>
      <c r="P1363" s="101"/>
      <c r="Q1363" s="101"/>
      <c r="R1363" s="101"/>
      <c r="S1363" s="101"/>
      <c r="T1363" s="101"/>
      <c r="U1363" s="101"/>
      <c r="V1363" s="101"/>
      <c r="W1363" s="101"/>
      <c r="X1363" s="101"/>
      <c r="Y1363" s="101"/>
      <c r="Z1363" s="101"/>
      <c r="AA1363" s="101"/>
      <c r="AB1363" s="101"/>
      <c r="AC1363" s="101"/>
      <c r="AD1363" s="101"/>
      <c r="AE1363" s="101"/>
      <c r="AF1363" s="101"/>
    </row>
    <row r="1364" spans="1:32">
      <c r="A1364" s="101"/>
      <c r="B1364" s="101"/>
      <c r="C1364" s="101"/>
      <c r="D1364" s="101"/>
      <c r="E1364" s="101"/>
      <c r="F1364" s="101"/>
      <c r="G1364" s="101"/>
      <c r="H1364" s="101"/>
      <c r="I1364" s="101"/>
      <c r="J1364" s="101"/>
      <c r="K1364" s="101"/>
      <c r="L1364" s="101"/>
      <c r="M1364" s="101"/>
      <c r="N1364" s="101"/>
      <c r="O1364" s="101"/>
      <c r="P1364" s="101"/>
      <c r="Q1364" s="101"/>
      <c r="R1364" s="101"/>
      <c r="S1364" s="101"/>
      <c r="T1364" s="101"/>
      <c r="U1364" s="101"/>
      <c r="V1364" s="101"/>
      <c r="W1364" s="101"/>
      <c r="X1364" s="101"/>
      <c r="Y1364" s="101"/>
      <c r="Z1364" s="101"/>
      <c r="AA1364" s="101"/>
      <c r="AB1364" s="101"/>
      <c r="AC1364" s="101"/>
      <c r="AD1364" s="101"/>
      <c r="AE1364" s="101"/>
      <c r="AF1364" s="101"/>
    </row>
    <row r="1365" spans="1:32">
      <c r="A1365" s="101"/>
      <c r="B1365" s="101"/>
      <c r="C1365" s="101"/>
      <c r="D1365" s="101"/>
      <c r="E1365" s="101"/>
      <c r="F1365" s="101"/>
      <c r="G1365" s="101"/>
      <c r="H1365" s="101"/>
      <c r="I1365" s="101"/>
      <c r="J1365" s="101"/>
      <c r="K1365" s="101"/>
      <c r="L1365" s="101"/>
      <c r="M1365" s="101"/>
      <c r="N1365" s="101"/>
      <c r="O1365" s="101"/>
      <c r="P1365" s="101"/>
      <c r="Q1365" s="101"/>
      <c r="R1365" s="101"/>
      <c r="S1365" s="101"/>
      <c r="T1365" s="101"/>
      <c r="U1365" s="101"/>
      <c r="V1365" s="101"/>
      <c r="W1365" s="101"/>
      <c r="X1365" s="101"/>
      <c r="Y1365" s="101"/>
      <c r="Z1365" s="101"/>
      <c r="AA1365" s="101"/>
      <c r="AB1365" s="101"/>
      <c r="AC1365" s="101"/>
      <c r="AD1365" s="101"/>
      <c r="AE1365" s="101"/>
      <c r="AF1365" s="101"/>
    </row>
    <row r="1366" spans="1:32">
      <c r="A1366" s="101"/>
      <c r="B1366" s="101"/>
      <c r="C1366" s="101"/>
      <c r="D1366" s="101"/>
      <c r="E1366" s="101"/>
      <c r="F1366" s="101"/>
      <c r="G1366" s="101"/>
      <c r="H1366" s="101"/>
      <c r="I1366" s="101"/>
      <c r="J1366" s="101"/>
      <c r="K1366" s="101"/>
      <c r="L1366" s="101"/>
      <c r="M1366" s="101"/>
      <c r="N1366" s="101"/>
      <c r="O1366" s="101"/>
      <c r="P1366" s="101"/>
      <c r="Q1366" s="101"/>
      <c r="R1366" s="101"/>
      <c r="S1366" s="101"/>
      <c r="T1366" s="101"/>
      <c r="U1366" s="101"/>
      <c r="V1366" s="101"/>
      <c r="W1366" s="101"/>
      <c r="X1366" s="101"/>
      <c r="Y1366" s="101"/>
      <c r="Z1366" s="101"/>
      <c r="AA1366" s="101"/>
      <c r="AB1366" s="101"/>
      <c r="AC1366" s="101"/>
      <c r="AD1366" s="101"/>
      <c r="AE1366" s="101"/>
      <c r="AF1366" s="101"/>
    </row>
    <row r="1367" spans="1:32">
      <c r="A1367" s="101"/>
      <c r="B1367" s="101"/>
      <c r="C1367" s="101"/>
      <c r="D1367" s="101"/>
      <c r="E1367" s="101"/>
      <c r="F1367" s="101"/>
      <c r="G1367" s="101"/>
      <c r="H1367" s="101"/>
      <c r="I1367" s="101"/>
      <c r="J1367" s="101"/>
      <c r="K1367" s="101"/>
      <c r="L1367" s="101"/>
      <c r="M1367" s="101"/>
      <c r="N1367" s="101"/>
      <c r="O1367" s="101"/>
      <c r="P1367" s="101"/>
      <c r="Q1367" s="101"/>
      <c r="R1367" s="101"/>
      <c r="S1367" s="101"/>
      <c r="T1367" s="101"/>
      <c r="U1367" s="101"/>
      <c r="V1367" s="101"/>
      <c r="W1367" s="101"/>
      <c r="X1367" s="101"/>
      <c r="Y1367" s="101"/>
      <c r="Z1367" s="101"/>
      <c r="AA1367" s="101"/>
      <c r="AB1367" s="101"/>
      <c r="AC1367" s="101"/>
      <c r="AD1367" s="101"/>
      <c r="AE1367" s="101"/>
      <c r="AF1367" s="101"/>
    </row>
    <row r="1368" spans="1:32">
      <c r="A1368" s="101"/>
      <c r="B1368" s="101"/>
      <c r="C1368" s="101"/>
      <c r="D1368" s="101"/>
      <c r="E1368" s="101"/>
      <c r="F1368" s="101"/>
      <c r="G1368" s="101"/>
      <c r="H1368" s="101"/>
      <c r="I1368" s="101"/>
      <c r="J1368" s="101"/>
      <c r="K1368" s="101"/>
      <c r="L1368" s="101"/>
      <c r="M1368" s="101"/>
      <c r="N1368" s="101"/>
      <c r="O1368" s="101"/>
      <c r="P1368" s="101"/>
      <c r="Q1368" s="101"/>
      <c r="R1368" s="101"/>
      <c r="S1368" s="101"/>
      <c r="T1368" s="101"/>
      <c r="U1368" s="101"/>
      <c r="V1368" s="101"/>
      <c r="W1368" s="101"/>
      <c r="X1368" s="101"/>
      <c r="Y1368" s="101"/>
      <c r="Z1368" s="101"/>
      <c r="AA1368" s="101"/>
      <c r="AB1368" s="101"/>
      <c r="AC1368" s="101"/>
      <c r="AD1368" s="101"/>
      <c r="AE1368" s="101"/>
      <c r="AF1368" s="101"/>
    </row>
    <row r="1369" spans="1:32">
      <c r="A1369" s="101"/>
      <c r="B1369" s="101"/>
      <c r="C1369" s="101"/>
      <c r="D1369" s="101"/>
      <c r="E1369" s="101"/>
      <c r="F1369" s="101"/>
      <c r="G1369" s="101"/>
      <c r="H1369" s="101"/>
      <c r="I1369" s="101"/>
      <c r="J1369" s="101"/>
      <c r="K1369" s="101"/>
      <c r="L1369" s="101"/>
      <c r="M1369" s="101"/>
      <c r="N1369" s="101"/>
      <c r="O1369" s="101"/>
      <c r="P1369" s="101"/>
      <c r="Q1369" s="101"/>
      <c r="R1369" s="101"/>
      <c r="S1369" s="101"/>
      <c r="T1369" s="101"/>
      <c r="U1369" s="101"/>
      <c r="V1369" s="101"/>
      <c r="W1369" s="101"/>
      <c r="X1369" s="101"/>
      <c r="Y1369" s="101"/>
      <c r="Z1369" s="101"/>
      <c r="AA1369" s="101"/>
      <c r="AB1369" s="101"/>
      <c r="AC1369" s="101"/>
      <c r="AD1369" s="101"/>
      <c r="AE1369" s="101"/>
      <c r="AF1369" s="101"/>
    </row>
    <row r="1370" spans="1:32">
      <c r="A1370" s="101"/>
      <c r="B1370" s="101"/>
      <c r="C1370" s="101"/>
      <c r="D1370" s="101"/>
      <c r="E1370" s="101"/>
      <c r="F1370" s="101"/>
      <c r="G1370" s="101"/>
      <c r="H1370" s="101"/>
      <c r="I1370" s="101"/>
      <c r="J1370" s="101"/>
      <c r="K1370" s="101"/>
      <c r="L1370" s="101"/>
      <c r="M1370" s="101"/>
      <c r="N1370" s="101"/>
      <c r="O1370" s="101"/>
      <c r="P1370" s="101"/>
      <c r="Q1370" s="101"/>
      <c r="R1370" s="101"/>
      <c r="S1370" s="101"/>
      <c r="T1370" s="101"/>
      <c r="U1370" s="101"/>
      <c r="V1370" s="101"/>
      <c r="W1370" s="101"/>
      <c r="X1370" s="101"/>
      <c r="Y1370" s="101"/>
      <c r="Z1370" s="101"/>
      <c r="AA1370" s="101"/>
      <c r="AB1370" s="101"/>
      <c r="AC1370" s="101"/>
      <c r="AD1370" s="101"/>
      <c r="AE1370" s="101"/>
      <c r="AF1370" s="101"/>
    </row>
    <row r="1371" spans="1:32">
      <c r="A1371" s="101"/>
      <c r="B1371" s="101"/>
      <c r="C1371" s="101"/>
      <c r="D1371" s="101"/>
      <c r="E1371" s="101"/>
      <c r="F1371" s="101"/>
      <c r="G1371" s="101"/>
      <c r="H1371" s="101"/>
      <c r="I1371" s="101"/>
      <c r="J1371" s="101"/>
      <c r="K1371" s="101"/>
      <c r="L1371" s="101"/>
      <c r="M1371" s="101"/>
      <c r="N1371" s="101"/>
      <c r="O1371" s="101"/>
      <c r="P1371" s="101"/>
      <c r="Q1371" s="101"/>
      <c r="R1371" s="101"/>
      <c r="S1371" s="101"/>
      <c r="T1371" s="101"/>
      <c r="U1371" s="101"/>
      <c r="V1371" s="101"/>
      <c r="W1371" s="101"/>
      <c r="X1371" s="101"/>
      <c r="Y1371" s="101"/>
      <c r="Z1371" s="101"/>
      <c r="AA1371" s="101"/>
      <c r="AB1371" s="101"/>
      <c r="AC1371" s="101"/>
      <c r="AD1371" s="101"/>
      <c r="AE1371" s="101"/>
      <c r="AF1371" s="101"/>
    </row>
    <row r="1372" spans="1:32">
      <c r="A1372" s="101"/>
      <c r="B1372" s="101"/>
      <c r="C1372" s="101"/>
      <c r="D1372" s="101"/>
      <c r="E1372" s="101"/>
      <c r="F1372" s="101"/>
      <c r="G1372" s="101"/>
      <c r="H1372" s="101"/>
      <c r="I1372" s="101"/>
      <c r="J1372" s="101"/>
      <c r="K1372" s="101"/>
      <c r="L1372" s="101"/>
      <c r="M1372" s="101"/>
      <c r="N1372" s="101"/>
      <c r="O1372" s="101"/>
      <c r="P1372" s="101"/>
      <c r="Q1372" s="101"/>
      <c r="R1372" s="101"/>
      <c r="S1372" s="101"/>
      <c r="T1372" s="101"/>
      <c r="U1372" s="101"/>
      <c r="V1372" s="101"/>
      <c r="W1372" s="101"/>
      <c r="X1372" s="101"/>
      <c r="Y1372" s="101"/>
      <c r="Z1372" s="101"/>
      <c r="AA1372" s="101"/>
      <c r="AB1372" s="101"/>
      <c r="AC1372" s="101"/>
      <c r="AD1372" s="101"/>
      <c r="AE1372" s="101"/>
      <c r="AF1372" s="101"/>
    </row>
    <row r="1373" spans="1:32">
      <c r="A1373" s="101"/>
      <c r="B1373" s="101"/>
      <c r="C1373" s="101"/>
      <c r="D1373" s="101"/>
      <c r="E1373" s="101"/>
      <c r="F1373" s="101"/>
      <c r="G1373" s="101"/>
      <c r="H1373" s="101"/>
      <c r="I1373" s="101"/>
      <c r="J1373" s="101"/>
      <c r="K1373" s="101"/>
      <c r="L1373" s="101"/>
      <c r="M1373" s="101"/>
      <c r="N1373" s="101"/>
      <c r="O1373" s="101"/>
      <c r="P1373" s="101"/>
      <c r="Q1373" s="101"/>
      <c r="R1373" s="101"/>
      <c r="S1373" s="101"/>
      <c r="T1373" s="101"/>
      <c r="U1373" s="101"/>
      <c r="V1373" s="101"/>
      <c r="W1373" s="101"/>
      <c r="X1373" s="101"/>
      <c r="Y1373" s="101"/>
      <c r="Z1373" s="101"/>
      <c r="AA1373" s="101"/>
      <c r="AB1373" s="101"/>
      <c r="AC1373" s="101"/>
      <c r="AD1373" s="101"/>
      <c r="AE1373" s="101"/>
      <c r="AF1373" s="101"/>
    </row>
    <row r="1374" spans="1:32">
      <c r="A1374" s="101"/>
      <c r="B1374" s="101"/>
      <c r="C1374" s="101"/>
      <c r="D1374" s="101"/>
      <c r="E1374" s="101"/>
      <c r="F1374" s="101"/>
      <c r="G1374" s="101"/>
      <c r="H1374" s="101"/>
      <c r="I1374" s="101"/>
      <c r="J1374" s="101"/>
      <c r="K1374" s="101"/>
      <c r="L1374" s="101"/>
      <c r="M1374" s="101"/>
      <c r="N1374" s="101"/>
      <c r="O1374" s="101"/>
      <c r="P1374" s="101"/>
      <c r="Q1374" s="101"/>
      <c r="R1374" s="101"/>
      <c r="S1374" s="101"/>
      <c r="T1374" s="101"/>
      <c r="U1374" s="101"/>
      <c r="V1374" s="101"/>
      <c r="W1374" s="101"/>
      <c r="X1374" s="101"/>
      <c r="Y1374" s="101"/>
      <c r="Z1374" s="101"/>
      <c r="AA1374" s="101"/>
      <c r="AB1374" s="101"/>
      <c r="AC1374" s="101"/>
      <c r="AD1374" s="101"/>
      <c r="AE1374" s="101"/>
      <c r="AF1374" s="101"/>
    </row>
    <row r="1375" spans="1:32">
      <c r="A1375" s="101"/>
      <c r="B1375" s="101"/>
      <c r="C1375" s="101"/>
      <c r="D1375" s="101"/>
      <c r="E1375" s="101"/>
      <c r="F1375" s="101"/>
      <c r="G1375" s="101"/>
      <c r="H1375" s="101"/>
      <c r="I1375" s="101"/>
      <c r="J1375" s="101"/>
      <c r="K1375" s="101"/>
      <c r="L1375" s="101"/>
      <c r="M1375" s="101"/>
      <c r="N1375" s="101"/>
      <c r="O1375" s="101"/>
      <c r="P1375" s="101"/>
      <c r="Q1375" s="101"/>
      <c r="R1375" s="101"/>
      <c r="S1375" s="101"/>
      <c r="T1375" s="101"/>
      <c r="U1375" s="101"/>
      <c r="V1375" s="101"/>
      <c r="W1375" s="101"/>
      <c r="X1375" s="101"/>
      <c r="Y1375" s="101"/>
      <c r="Z1375" s="101"/>
      <c r="AA1375" s="101"/>
      <c r="AB1375" s="101"/>
      <c r="AC1375" s="101"/>
      <c r="AD1375" s="101"/>
      <c r="AE1375" s="101"/>
      <c r="AF1375" s="101"/>
    </row>
    <row r="1376" spans="1:32">
      <c r="A1376" s="101"/>
      <c r="B1376" s="101"/>
      <c r="C1376" s="101"/>
      <c r="D1376" s="101"/>
      <c r="E1376" s="101"/>
      <c r="F1376" s="101"/>
      <c r="G1376" s="101"/>
      <c r="H1376" s="101"/>
      <c r="I1376" s="101"/>
      <c r="J1376" s="101"/>
      <c r="K1376" s="101"/>
      <c r="L1376" s="101"/>
      <c r="M1376" s="101"/>
      <c r="N1376" s="101"/>
      <c r="O1376" s="101"/>
      <c r="P1376" s="101"/>
      <c r="Q1376" s="101"/>
      <c r="R1376" s="101"/>
      <c r="S1376" s="101"/>
      <c r="T1376" s="101"/>
      <c r="U1376" s="101"/>
      <c r="V1376" s="101"/>
      <c r="W1376" s="101"/>
      <c r="X1376" s="101"/>
      <c r="Y1376" s="101"/>
      <c r="Z1376" s="101"/>
      <c r="AA1376" s="101"/>
      <c r="AB1376" s="101"/>
      <c r="AC1376" s="101"/>
      <c r="AD1376" s="101"/>
      <c r="AE1376" s="101"/>
      <c r="AF1376" s="101"/>
    </row>
    <row r="1377" spans="1:32">
      <c r="A1377" s="101"/>
      <c r="B1377" s="101"/>
      <c r="C1377" s="101"/>
      <c r="D1377" s="101"/>
      <c r="E1377" s="101"/>
      <c r="F1377" s="101"/>
      <c r="G1377" s="101"/>
      <c r="H1377" s="101"/>
      <c r="I1377" s="101"/>
      <c r="J1377" s="101"/>
      <c r="K1377" s="101"/>
      <c r="L1377" s="101"/>
      <c r="M1377" s="101"/>
      <c r="N1377" s="101"/>
      <c r="O1377" s="101"/>
      <c r="P1377" s="101"/>
      <c r="Q1377" s="101"/>
      <c r="R1377" s="101"/>
      <c r="S1377" s="101"/>
      <c r="T1377" s="101"/>
      <c r="U1377" s="101"/>
      <c r="V1377" s="101"/>
      <c r="W1377" s="101"/>
      <c r="X1377" s="101"/>
      <c r="Y1377" s="101"/>
      <c r="Z1377" s="101"/>
      <c r="AA1377" s="101"/>
      <c r="AB1377" s="101"/>
      <c r="AC1377" s="101"/>
      <c r="AD1377" s="101"/>
      <c r="AE1377" s="101"/>
      <c r="AF1377" s="101"/>
    </row>
    <row r="1378" spans="1:32">
      <c r="A1378" s="101"/>
      <c r="B1378" s="101"/>
      <c r="C1378" s="101"/>
      <c r="D1378" s="101"/>
      <c r="E1378" s="101"/>
      <c r="F1378" s="101"/>
      <c r="G1378" s="101"/>
      <c r="H1378" s="101"/>
      <c r="I1378" s="101"/>
      <c r="J1378" s="101"/>
      <c r="K1378" s="101"/>
      <c r="L1378" s="101"/>
      <c r="M1378" s="101"/>
      <c r="N1378" s="101"/>
      <c r="O1378" s="101"/>
      <c r="P1378" s="101"/>
      <c r="Q1378" s="101"/>
      <c r="R1378" s="101"/>
      <c r="S1378" s="101"/>
      <c r="T1378" s="101"/>
      <c r="U1378" s="101"/>
      <c r="V1378" s="101"/>
      <c r="W1378" s="101"/>
      <c r="X1378" s="101"/>
      <c r="Y1378" s="101"/>
      <c r="Z1378" s="101"/>
      <c r="AA1378" s="101"/>
      <c r="AB1378" s="101"/>
      <c r="AC1378" s="101"/>
      <c r="AD1378" s="101"/>
      <c r="AE1378" s="101"/>
      <c r="AF1378" s="101"/>
    </row>
    <row r="1379" spans="1:32">
      <c r="A1379" s="101"/>
      <c r="B1379" s="101"/>
      <c r="C1379" s="101"/>
      <c r="D1379" s="101"/>
      <c r="E1379" s="101"/>
      <c r="F1379" s="101"/>
      <c r="G1379" s="101"/>
      <c r="H1379" s="101"/>
      <c r="I1379" s="101"/>
      <c r="J1379" s="101"/>
      <c r="K1379" s="101"/>
      <c r="L1379" s="101"/>
      <c r="M1379" s="101"/>
      <c r="N1379" s="101"/>
      <c r="O1379" s="101"/>
      <c r="P1379" s="101"/>
      <c r="Q1379" s="101"/>
      <c r="R1379" s="101"/>
      <c r="S1379" s="101"/>
      <c r="T1379" s="101"/>
      <c r="U1379" s="101"/>
      <c r="V1379" s="101"/>
      <c r="W1379" s="101"/>
      <c r="X1379" s="101"/>
      <c r="Y1379" s="101"/>
      <c r="Z1379" s="101"/>
      <c r="AA1379" s="101"/>
      <c r="AB1379" s="101"/>
      <c r="AC1379" s="101"/>
      <c r="AD1379" s="101"/>
      <c r="AE1379" s="101"/>
      <c r="AF1379" s="101"/>
    </row>
    <row r="1380" spans="1:32">
      <c r="A1380" s="101"/>
      <c r="B1380" s="101"/>
      <c r="C1380" s="101"/>
      <c r="D1380" s="101"/>
      <c r="E1380" s="101"/>
      <c r="F1380" s="101"/>
      <c r="G1380" s="101"/>
      <c r="H1380" s="101"/>
      <c r="I1380" s="101"/>
      <c r="J1380" s="101"/>
      <c r="K1380" s="101"/>
      <c r="L1380" s="101"/>
      <c r="M1380" s="101"/>
      <c r="N1380" s="101"/>
      <c r="O1380" s="101"/>
      <c r="P1380" s="101"/>
      <c r="Q1380" s="101"/>
      <c r="R1380" s="101"/>
      <c r="S1380" s="101"/>
      <c r="T1380" s="101"/>
      <c r="U1380" s="101"/>
      <c r="V1380" s="101"/>
      <c r="W1380" s="101"/>
      <c r="X1380" s="101"/>
      <c r="Y1380" s="101"/>
      <c r="Z1380" s="101"/>
      <c r="AA1380" s="101"/>
      <c r="AB1380" s="101"/>
      <c r="AC1380" s="101"/>
      <c r="AD1380" s="101"/>
      <c r="AE1380" s="101"/>
      <c r="AF1380" s="101"/>
    </row>
    <row r="1381" spans="1:32">
      <c r="A1381" s="101"/>
      <c r="B1381" s="101"/>
      <c r="C1381" s="101"/>
      <c r="D1381" s="101"/>
      <c r="E1381" s="101"/>
      <c r="F1381" s="101"/>
      <c r="G1381" s="101"/>
      <c r="H1381" s="101"/>
      <c r="I1381" s="101"/>
      <c r="J1381" s="101"/>
      <c r="K1381" s="101"/>
      <c r="L1381" s="101"/>
      <c r="M1381" s="101"/>
      <c r="N1381" s="101"/>
      <c r="O1381" s="101"/>
      <c r="P1381" s="101"/>
      <c r="Q1381" s="101"/>
      <c r="R1381" s="101"/>
      <c r="S1381" s="101"/>
      <c r="T1381" s="101"/>
      <c r="U1381" s="101"/>
      <c r="V1381" s="101"/>
      <c r="W1381" s="101"/>
      <c r="X1381" s="101"/>
      <c r="Y1381" s="101"/>
      <c r="Z1381" s="101"/>
      <c r="AA1381" s="101"/>
      <c r="AB1381" s="101"/>
      <c r="AC1381" s="101"/>
      <c r="AD1381" s="101"/>
      <c r="AE1381" s="101"/>
      <c r="AF1381" s="101"/>
    </row>
    <row r="1382" spans="1:32">
      <c r="A1382" s="101"/>
      <c r="B1382" s="101"/>
      <c r="C1382" s="101"/>
      <c r="D1382" s="101"/>
      <c r="E1382" s="101"/>
      <c r="F1382" s="101"/>
      <c r="G1382" s="101"/>
      <c r="H1382" s="101"/>
      <c r="I1382" s="101"/>
      <c r="J1382" s="101"/>
      <c r="K1382" s="101"/>
      <c r="L1382" s="101"/>
      <c r="M1382" s="101"/>
      <c r="N1382" s="101"/>
      <c r="O1382" s="101"/>
      <c r="P1382" s="101"/>
      <c r="Q1382" s="101"/>
      <c r="R1382" s="101"/>
      <c r="S1382" s="101"/>
      <c r="T1382" s="101"/>
      <c r="U1382" s="101"/>
      <c r="V1382" s="101"/>
      <c r="W1382" s="101"/>
      <c r="X1382" s="101"/>
      <c r="Y1382" s="101"/>
      <c r="Z1382" s="101"/>
      <c r="AA1382" s="101"/>
      <c r="AB1382" s="101"/>
      <c r="AC1382" s="101"/>
      <c r="AD1382" s="101"/>
      <c r="AE1382" s="101"/>
      <c r="AF1382" s="101"/>
    </row>
    <row r="1383" spans="1:32">
      <c r="A1383" s="101"/>
      <c r="B1383" s="101"/>
      <c r="C1383" s="101"/>
      <c r="D1383" s="101"/>
      <c r="E1383" s="101"/>
      <c r="F1383" s="101"/>
      <c r="G1383" s="101"/>
      <c r="H1383" s="101"/>
      <c r="I1383" s="101"/>
      <c r="J1383" s="101"/>
      <c r="K1383" s="101"/>
      <c r="L1383" s="101"/>
      <c r="M1383" s="101"/>
      <c r="N1383" s="101"/>
      <c r="O1383" s="101"/>
      <c r="P1383" s="101"/>
      <c r="Q1383" s="101"/>
      <c r="R1383" s="101"/>
      <c r="S1383" s="101"/>
      <c r="T1383" s="101"/>
      <c r="U1383" s="101"/>
      <c r="V1383" s="101"/>
      <c r="W1383" s="101"/>
      <c r="X1383" s="101"/>
      <c r="Y1383" s="101"/>
      <c r="Z1383" s="101"/>
      <c r="AA1383" s="101"/>
      <c r="AB1383" s="101"/>
      <c r="AC1383" s="101"/>
      <c r="AD1383" s="101"/>
      <c r="AE1383" s="101"/>
      <c r="AF1383" s="101"/>
    </row>
    <row r="1384" spans="1:32">
      <c r="A1384" s="101"/>
      <c r="B1384" s="101"/>
      <c r="C1384" s="101"/>
      <c r="D1384" s="101"/>
      <c r="E1384" s="101"/>
      <c r="F1384" s="101"/>
      <c r="G1384" s="101"/>
      <c r="H1384" s="101"/>
      <c r="I1384" s="101"/>
      <c r="J1384" s="101"/>
      <c r="K1384" s="101"/>
      <c r="L1384" s="101"/>
      <c r="M1384" s="101"/>
      <c r="N1384" s="101"/>
      <c r="O1384" s="101"/>
      <c r="P1384" s="101"/>
      <c r="Q1384" s="101"/>
      <c r="R1384" s="101"/>
      <c r="S1384" s="101"/>
      <c r="T1384" s="101"/>
      <c r="U1384" s="101"/>
      <c r="V1384" s="101"/>
      <c r="W1384" s="101"/>
      <c r="X1384" s="101"/>
      <c r="Y1384" s="101"/>
      <c r="Z1384" s="101"/>
      <c r="AA1384" s="101"/>
      <c r="AB1384" s="101"/>
      <c r="AC1384" s="101"/>
      <c r="AD1384" s="101"/>
      <c r="AE1384" s="101"/>
      <c r="AF1384" s="101"/>
    </row>
    <row r="1385" spans="1:32">
      <c r="A1385" s="101"/>
      <c r="B1385" s="101"/>
      <c r="C1385" s="101"/>
      <c r="D1385" s="101"/>
      <c r="E1385" s="101"/>
      <c r="F1385" s="101"/>
      <c r="G1385" s="101"/>
      <c r="H1385" s="101"/>
      <c r="I1385" s="101"/>
      <c r="J1385" s="101"/>
      <c r="K1385" s="101"/>
      <c r="L1385" s="101"/>
      <c r="M1385" s="101"/>
      <c r="N1385" s="101"/>
      <c r="O1385" s="101"/>
      <c r="P1385" s="101"/>
      <c r="Q1385" s="101"/>
      <c r="R1385" s="101"/>
      <c r="S1385" s="101"/>
      <c r="T1385" s="101"/>
      <c r="U1385" s="101"/>
      <c r="V1385" s="101"/>
      <c r="W1385" s="101"/>
      <c r="X1385" s="101"/>
      <c r="Y1385" s="101"/>
      <c r="Z1385" s="101"/>
      <c r="AA1385" s="101"/>
      <c r="AB1385" s="101"/>
      <c r="AC1385" s="101"/>
      <c r="AD1385" s="101"/>
      <c r="AE1385" s="101"/>
      <c r="AF1385" s="101"/>
    </row>
    <row r="1386" spans="1:32">
      <c r="A1386" s="101"/>
      <c r="B1386" s="101"/>
      <c r="C1386" s="101"/>
      <c r="D1386" s="101"/>
      <c r="E1386" s="101"/>
      <c r="F1386" s="101"/>
      <c r="G1386" s="101"/>
      <c r="H1386" s="101"/>
      <c r="I1386" s="101"/>
      <c r="J1386" s="101"/>
      <c r="K1386" s="101"/>
      <c r="L1386" s="101"/>
      <c r="M1386" s="101"/>
      <c r="N1386" s="101"/>
      <c r="O1386" s="101"/>
      <c r="P1386" s="101"/>
      <c r="Q1386" s="101"/>
      <c r="R1386" s="101"/>
      <c r="S1386" s="101"/>
      <c r="T1386" s="101"/>
      <c r="U1386" s="101"/>
      <c r="V1386" s="101"/>
      <c r="W1386" s="101"/>
      <c r="X1386" s="101"/>
      <c r="Y1386" s="101"/>
      <c r="Z1386" s="101"/>
      <c r="AA1386" s="101"/>
      <c r="AB1386" s="101"/>
      <c r="AC1386" s="101"/>
      <c r="AD1386" s="101"/>
      <c r="AE1386" s="101"/>
      <c r="AF1386" s="101"/>
    </row>
    <row r="1387" spans="1:32">
      <c r="A1387" s="101"/>
      <c r="B1387" s="101"/>
      <c r="C1387" s="101"/>
      <c r="D1387" s="101"/>
      <c r="E1387" s="101"/>
      <c r="F1387" s="101"/>
      <c r="G1387" s="101"/>
      <c r="H1387" s="101"/>
      <c r="I1387" s="101"/>
      <c r="J1387" s="101"/>
      <c r="K1387" s="101"/>
      <c r="L1387" s="101"/>
      <c r="M1387" s="101"/>
      <c r="N1387" s="101"/>
      <c r="O1387" s="101"/>
      <c r="P1387" s="101"/>
      <c r="Q1387" s="101"/>
      <c r="R1387" s="101"/>
      <c r="S1387" s="101"/>
      <c r="T1387" s="101"/>
      <c r="U1387" s="101"/>
      <c r="V1387" s="101"/>
      <c r="W1387" s="101"/>
      <c r="X1387" s="101"/>
      <c r="Y1387" s="101"/>
      <c r="Z1387" s="101"/>
      <c r="AA1387" s="101"/>
      <c r="AB1387" s="101"/>
      <c r="AC1387" s="101"/>
      <c r="AD1387" s="101"/>
      <c r="AE1387" s="101"/>
      <c r="AF1387" s="101"/>
    </row>
    <row r="1388" spans="1:32">
      <c r="A1388" s="101"/>
      <c r="B1388" s="101"/>
      <c r="C1388" s="101"/>
      <c r="D1388" s="101"/>
      <c r="E1388" s="101"/>
      <c r="F1388" s="101"/>
      <c r="G1388" s="101"/>
      <c r="H1388" s="101"/>
      <c r="I1388" s="101"/>
      <c r="J1388" s="101"/>
      <c r="K1388" s="101"/>
      <c r="L1388" s="101"/>
      <c r="M1388" s="101"/>
      <c r="N1388" s="101"/>
      <c r="O1388" s="101"/>
      <c r="P1388" s="101"/>
      <c r="Q1388" s="101"/>
      <c r="R1388" s="101"/>
      <c r="S1388" s="101"/>
      <c r="T1388" s="101"/>
      <c r="U1388" s="101"/>
      <c r="V1388" s="101"/>
      <c r="W1388" s="101"/>
      <c r="X1388" s="101"/>
      <c r="Y1388" s="101"/>
      <c r="Z1388" s="101"/>
      <c r="AA1388" s="101"/>
      <c r="AB1388" s="101"/>
      <c r="AC1388" s="101"/>
      <c r="AD1388" s="101"/>
      <c r="AE1388" s="101"/>
      <c r="AF1388" s="101"/>
    </row>
    <row r="1389" spans="1:32">
      <c r="A1389" s="101"/>
      <c r="B1389" s="101"/>
      <c r="C1389" s="101"/>
      <c r="D1389" s="101"/>
      <c r="E1389" s="101"/>
      <c r="F1389" s="101"/>
      <c r="G1389" s="101"/>
      <c r="H1389" s="101"/>
      <c r="I1389" s="101"/>
      <c r="J1389" s="101"/>
      <c r="K1389" s="101"/>
      <c r="L1389" s="101"/>
      <c r="M1389" s="101"/>
      <c r="N1389" s="101"/>
      <c r="O1389" s="101"/>
      <c r="P1389" s="101"/>
      <c r="Q1389" s="101"/>
      <c r="R1389" s="101"/>
      <c r="S1389" s="101"/>
      <c r="T1389" s="101"/>
      <c r="U1389" s="101"/>
      <c r="V1389" s="101"/>
      <c r="W1389" s="101"/>
      <c r="X1389" s="101"/>
      <c r="Y1389" s="101"/>
      <c r="Z1389" s="101"/>
      <c r="AA1389" s="101"/>
      <c r="AB1389" s="101"/>
      <c r="AC1389" s="101"/>
      <c r="AD1389" s="101"/>
      <c r="AE1389" s="101"/>
      <c r="AF1389" s="101"/>
    </row>
    <row r="1390" spans="1:32">
      <c r="A1390" s="101"/>
      <c r="B1390" s="101"/>
      <c r="C1390" s="101"/>
      <c r="D1390" s="101"/>
      <c r="E1390" s="101"/>
      <c r="F1390" s="101"/>
      <c r="G1390" s="101"/>
      <c r="H1390" s="101"/>
      <c r="I1390" s="101"/>
      <c r="J1390" s="101"/>
      <c r="K1390" s="101"/>
      <c r="L1390" s="101"/>
      <c r="M1390" s="101"/>
      <c r="N1390" s="101"/>
      <c r="O1390" s="101"/>
      <c r="P1390" s="101"/>
      <c r="Q1390" s="101"/>
      <c r="R1390" s="101"/>
      <c r="S1390" s="101"/>
      <c r="T1390" s="101"/>
      <c r="U1390" s="101"/>
      <c r="V1390" s="101"/>
      <c r="W1390" s="101"/>
      <c r="X1390" s="101"/>
      <c r="Y1390" s="101"/>
      <c r="Z1390" s="101"/>
      <c r="AA1390" s="101"/>
      <c r="AB1390" s="101"/>
      <c r="AC1390" s="101"/>
      <c r="AD1390" s="101"/>
      <c r="AE1390" s="101"/>
      <c r="AF1390" s="101"/>
    </row>
    <row r="1391" spans="1:32">
      <c r="A1391" s="101"/>
      <c r="B1391" s="101"/>
      <c r="C1391" s="101"/>
      <c r="D1391" s="101"/>
      <c r="E1391" s="101"/>
      <c r="F1391" s="101"/>
      <c r="G1391" s="101"/>
      <c r="H1391" s="101"/>
      <c r="I1391" s="101"/>
      <c r="J1391" s="101"/>
      <c r="K1391" s="101"/>
      <c r="L1391" s="101"/>
      <c r="M1391" s="101"/>
      <c r="N1391" s="101"/>
      <c r="O1391" s="101"/>
      <c r="P1391" s="101"/>
      <c r="Q1391" s="101"/>
      <c r="R1391" s="101"/>
      <c r="S1391" s="101"/>
      <c r="T1391" s="101"/>
      <c r="U1391" s="101"/>
      <c r="V1391" s="101"/>
      <c r="W1391" s="101"/>
      <c r="X1391" s="101"/>
      <c r="Y1391" s="101"/>
      <c r="Z1391" s="101"/>
      <c r="AA1391" s="101"/>
      <c r="AB1391" s="101"/>
      <c r="AC1391" s="101"/>
      <c r="AD1391" s="101"/>
      <c r="AE1391" s="101"/>
      <c r="AF1391" s="101"/>
    </row>
    <row r="1392" spans="1:32">
      <c r="A1392" s="101"/>
      <c r="B1392" s="101"/>
      <c r="C1392" s="101"/>
      <c r="D1392" s="101"/>
      <c r="E1392" s="101"/>
      <c r="F1392" s="101"/>
      <c r="G1392" s="101"/>
      <c r="H1392" s="101"/>
      <c r="I1392" s="101"/>
      <c r="J1392" s="101"/>
      <c r="K1392" s="101"/>
      <c r="L1392" s="101"/>
      <c r="M1392" s="101"/>
      <c r="N1392" s="101"/>
      <c r="O1392" s="101"/>
      <c r="P1392" s="101"/>
      <c r="Q1392" s="101"/>
      <c r="R1392" s="101"/>
      <c r="S1392" s="101"/>
      <c r="T1392" s="101"/>
      <c r="U1392" s="101"/>
      <c r="V1392" s="101"/>
      <c r="W1392" s="101"/>
      <c r="X1392" s="101"/>
      <c r="Y1392" s="101"/>
      <c r="Z1392" s="101"/>
      <c r="AA1392" s="101"/>
      <c r="AB1392" s="101"/>
      <c r="AC1392" s="101"/>
      <c r="AD1392" s="101"/>
      <c r="AE1392" s="101"/>
      <c r="AF1392" s="101"/>
    </row>
    <row r="1393" spans="1:32">
      <c r="A1393" s="101"/>
      <c r="B1393" s="101"/>
      <c r="C1393" s="101"/>
      <c r="D1393" s="101"/>
      <c r="E1393" s="101"/>
      <c r="F1393" s="101"/>
      <c r="G1393" s="101"/>
      <c r="H1393" s="101"/>
      <c r="I1393" s="101"/>
      <c r="J1393" s="101"/>
      <c r="K1393" s="101"/>
      <c r="L1393" s="101"/>
      <c r="M1393" s="101"/>
      <c r="N1393" s="101"/>
      <c r="O1393" s="101"/>
      <c r="P1393" s="101"/>
      <c r="Q1393" s="101"/>
      <c r="R1393" s="101"/>
      <c r="S1393" s="101"/>
      <c r="T1393" s="101"/>
      <c r="U1393" s="101"/>
      <c r="V1393" s="101"/>
      <c r="W1393" s="101"/>
      <c r="X1393" s="101"/>
      <c r="Y1393" s="101"/>
      <c r="Z1393" s="101"/>
      <c r="AA1393" s="101"/>
      <c r="AB1393" s="101"/>
      <c r="AC1393" s="101"/>
      <c r="AD1393" s="101"/>
      <c r="AE1393" s="101"/>
      <c r="AF1393" s="101"/>
    </row>
    <row r="1394" spans="1:32">
      <c r="A1394" s="101"/>
      <c r="B1394" s="101"/>
      <c r="C1394" s="101"/>
      <c r="D1394" s="101"/>
      <c r="E1394" s="101"/>
      <c r="F1394" s="101"/>
      <c r="G1394" s="101"/>
      <c r="H1394" s="101"/>
      <c r="I1394" s="101"/>
      <c r="J1394" s="101"/>
      <c r="K1394" s="101"/>
      <c r="L1394" s="101"/>
      <c r="M1394" s="101"/>
      <c r="N1394" s="101"/>
      <c r="O1394" s="101"/>
      <c r="P1394" s="101"/>
      <c r="Q1394" s="101"/>
      <c r="R1394" s="101"/>
      <c r="S1394" s="101"/>
      <c r="T1394" s="101"/>
      <c r="U1394" s="101"/>
      <c r="V1394" s="101"/>
      <c r="W1394" s="101"/>
      <c r="X1394" s="101"/>
      <c r="Y1394" s="101"/>
      <c r="Z1394" s="101"/>
      <c r="AA1394" s="101"/>
      <c r="AB1394" s="101"/>
      <c r="AC1394" s="101"/>
      <c r="AD1394" s="101"/>
      <c r="AE1394" s="101"/>
      <c r="AF1394" s="101"/>
    </row>
    <row r="1395" spans="1:32">
      <c r="A1395" s="101"/>
      <c r="B1395" s="101"/>
      <c r="C1395" s="101"/>
      <c r="D1395" s="101"/>
      <c r="E1395" s="101"/>
      <c r="F1395" s="101"/>
      <c r="G1395" s="101"/>
      <c r="H1395" s="101"/>
      <c r="I1395" s="101"/>
      <c r="J1395" s="101"/>
      <c r="K1395" s="101"/>
      <c r="L1395" s="101"/>
      <c r="M1395" s="101"/>
      <c r="N1395" s="101"/>
      <c r="O1395" s="101"/>
      <c r="P1395" s="101"/>
      <c r="Q1395" s="101"/>
      <c r="R1395" s="101"/>
      <c r="S1395" s="101"/>
      <c r="T1395" s="101"/>
      <c r="U1395" s="101"/>
      <c r="V1395" s="101"/>
      <c r="W1395" s="101"/>
      <c r="X1395" s="101"/>
      <c r="Y1395" s="101"/>
      <c r="Z1395" s="101"/>
      <c r="AA1395" s="101"/>
      <c r="AB1395" s="101"/>
      <c r="AC1395" s="101"/>
      <c r="AD1395" s="101"/>
      <c r="AE1395" s="101"/>
      <c r="AF1395" s="101"/>
    </row>
    <row r="1396" spans="1:32">
      <c r="A1396" s="101"/>
      <c r="B1396" s="101"/>
      <c r="C1396" s="101"/>
      <c r="D1396" s="101"/>
      <c r="E1396" s="101"/>
      <c r="F1396" s="101"/>
      <c r="G1396" s="101"/>
      <c r="H1396" s="101"/>
      <c r="I1396" s="101"/>
      <c r="J1396" s="101"/>
      <c r="K1396" s="101"/>
      <c r="L1396" s="101"/>
      <c r="M1396" s="101"/>
      <c r="N1396" s="101"/>
      <c r="O1396" s="101"/>
      <c r="P1396" s="101"/>
      <c r="Q1396" s="101"/>
      <c r="R1396" s="101"/>
      <c r="S1396" s="101"/>
      <c r="T1396" s="101"/>
      <c r="U1396" s="101"/>
      <c r="V1396" s="101"/>
      <c r="W1396" s="101"/>
      <c r="X1396" s="101"/>
      <c r="Y1396" s="101"/>
      <c r="Z1396" s="101"/>
      <c r="AA1396" s="101"/>
      <c r="AB1396" s="101"/>
      <c r="AC1396" s="101"/>
      <c r="AD1396" s="101"/>
      <c r="AE1396" s="101"/>
      <c r="AF1396" s="101"/>
    </row>
    <row r="1397" spans="1:32">
      <c r="A1397" s="101"/>
      <c r="B1397" s="101"/>
      <c r="C1397" s="101"/>
      <c r="D1397" s="101"/>
      <c r="E1397" s="101"/>
      <c r="F1397" s="101"/>
      <c r="G1397" s="101"/>
      <c r="H1397" s="101"/>
      <c r="I1397" s="101"/>
      <c r="J1397" s="101"/>
      <c r="K1397" s="101"/>
      <c r="L1397" s="101"/>
      <c r="M1397" s="101"/>
      <c r="N1397" s="101"/>
      <c r="O1397" s="101"/>
      <c r="P1397" s="101"/>
      <c r="Q1397" s="101"/>
      <c r="R1397" s="101"/>
      <c r="S1397" s="101"/>
      <c r="T1397" s="101"/>
      <c r="U1397" s="101"/>
      <c r="V1397" s="101"/>
      <c r="W1397" s="101"/>
      <c r="X1397" s="101"/>
      <c r="Y1397" s="101"/>
      <c r="Z1397" s="101"/>
      <c r="AA1397" s="101"/>
      <c r="AB1397" s="101"/>
      <c r="AC1397" s="101"/>
      <c r="AD1397" s="101"/>
      <c r="AE1397" s="101"/>
      <c r="AF1397" s="101"/>
    </row>
    <row r="1398" spans="1:32">
      <c r="A1398" s="101"/>
      <c r="B1398" s="101"/>
      <c r="C1398" s="101"/>
      <c r="D1398" s="101"/>
      <c r="E1398" s="101"/>
      <c r="F1398" s="101"/>
      <c r="G1398" s="101"/>
      <c r="H1398" s="101"/>
      <c r="I1398" s="101"/>
      <c r="J1398" s="101"/>
      <c r="K1398" s="101"/>
      <c r="L1398" s="101"/>
      <c r="M1398" s="101"/>
      <c r="N1398" s="101"/>
      <c r="O1398" s="101"/>
      <c r="P1398" s="101"/>
      <c r="Q1398" s="101"/>
      <c r="R1398" s="101"/>
      <c r="S1398" s="101"/>
      <c r="T1398" s="101"/>
      <c r="U1398" s="101"/>
      <c r="V1398" s="101"/>
      <c r="W1398" s="101"/>
      <c r="X1398" s="101"/>
      <c r="Y1398" s="101"/>
      <c r="Z1398" s="101"/>
      <c r="AA1398" s="101"/>
      <c r="AB1398" s="101"/>
      <c r="AC1398" s="101"/>
      <c r="AD1398" s="101"/>
      <c r="AE1398" s="101"/>
      <c r="AF1398" s="101"/>
    </row>
    <row r="1399" spans="1:32">
      <c r="A1399" s="101"/>
      <c r="B1399" s="101"/>
      <c r="C1399" s="101"/>
      <c r="D1399" s="101"/>
      <c r="E1399" s="101"/>
      <c r="F1399" s="101"/>
      <c r="G1399" s="101"/>
      <c r="H1399" s="101"/>
      <c r="I1399" s="101"/>
      <c r="J1399" s="101"/>
      <c r="K1399" s="101"/>
      <c r="L1399" s="101"/>
      <c r="M1399" s="101"/>
      <c r="N1399" s="101"/>
      <c r="O1399" s="101"/>
      <c r="P1399" s="101"/>
      <c r="Q1399" s="101"/>
      <c r="R1399" s="101"/>
      <c r="S1399" s="101"/>
      <c r="T1399" s="101"/>
      <c r="U1399" s="101"/>
      <c r="V1399" s="101"/>
      <c r="W1399" s="101"/>
      <c r="X1399" s="101"/>
      <c r="Y1399" s="101"/>
      <c r="Z1399" s="101"/>
      <c r="AA1399" s="101"/>
      <c r="AB1399" s="101"/>
      <c r="AC1399" s="101"/>
      <c r="AD1399" s="101"/>
      <c r="AE1399" s="101"/>
      <c r="AF1399" s="101"/>
    </row>
    <row r="1400" spans="1:32">
      <c r="A1400" s="101"/>
      <c r="B1400" s="101"/>
      <c r="C1400" s="101"/>
      <c r="D1400" s="101"/>
      <c r="E1400" s="101"/>
      <c r="F1400" s="101"/>
      <c r="G1400" s="101"/>
      <c r="H1400" s="101"/>
      <c r="I1400" s="101"/>
      <c r="J1400" s="101"/>
      <c r="K1400" s="101"/>
      <c r="L1400" s="101"/>
      <c r="M1400" s="101"/>
      <c r="N1400" s="101"/>
      <c r="O1400" s="101"/>
      <c r="P1400" s="101"/>
      <c r="Q1400" s="101"/>
      <c r="R1400" s="101"/>
      <c r="S1400" s="101"/>
      <c r="T1400" s="101"/>
      <c r="U1400" s="101"/>
      <c r="V1400" s="101"/>
      <c r="W1400" s="101"/>
      <c r="X1400" s="101"/>
      <c r="Y1400" s="101"/>
      <c r="Z1400" s="101"/>
      <c r="AA1400" s="101"/>
      <c r="AB1400" s="101"/>
      <c r="AC1400" s="101"/>
      <c r="AD1400" s="101"/>
      <c r="AE1400" s="101"/>
      <c r="AF1400" s="101"/>
    </row>
    <row r="1401" spans="1:32">
      <c r="A1401" s="101"/>
      <c r="B1401" s="101"/>
      <c r="C1401" s="101"/>
      <c r="D1401" s="101"/>
      <c r="E1401" s="101"/>
      <c r="F1401" s="101"/>
      <c r="G1401" s="101"/>
      <c r="H1401" s="101"/>
      <c r="I1401" s="101"/>
      <c r="J1401" s="101"/>
      <c r="K1401" s="101"/>
      <c r="L1401" s="101"/>
      <c r="M1401" s="101"/>
      <c r="N1401" s="101"/>
      <c r="O1401" s="101"/>
      <c r="P1401" s="101"/>
      <c r="Q1401" s="101"/>
      <c r="R1401" s="101"/>
      <c r="S1401" s="101"/>
      <c r="T1401" s="101"/>
      <c r="U1401" s="101"/>
      <c r="V1401" s="101"/>
      <c r="W1401" s="101"/>
      <c r="X1401" s="101"/>
      <c r="Y1401" s="101"/>
      <c r="Z1401" s="101"/>
      <c r="AA1401" s="101"/>
      <c r="AB1401" s="101"/>
      <c r="AC1401" s="101"/>
      <c r="AD1401" s="101"/>
      <c r="AE1401" s="101"/>
      <c r="AF1401" s="101"/>
    </row>
    <row r="1402" spans="1:32">
      <c r="A1402" s="101"/>
      <c r="B1402" s="101"/>
      <c r="C1402" s="101"/>
      <c r="D1402" s="101"/>
      <c r="E1402" s="101"/>
      <c r="F1402" s="101"/>
      <c r="G1402" s="101"/>
      <c r="H1402" s="101"/>
      <c r="I1402" s="101"/>
      <c r="J1402" s="101"/>
      <c r="K1402" s="101"/>
      <c r="L1402" s="101"/>
      <c r="M1402" s="101"/>
      <c r="N1402" s="101"/>
      <c r="O1402" s="101"/>
      <c r="P1402" s="101"/>
      <c r="Q1402" s="101"/>
      <c r="R1402" s="101"/>
      <c r="S1402" s="101"/>
      <c r="T1402" s="101"/>
      <c r="U1402" s="101"/>
      <c r="V1402" s="101"/>
      <c r="W1402" s="101"/>
      <c r="X1402" s="101"/>
      <c r="Y1402" s="101"/>
      <c r="Z1402" s="101"/>
      <c r="AA1402" s="101"/>
      <c r="AB1402" s="101"/>
      <c r="AC1402" s="101"/>
      <c r="AD1402" s="101"/>
      <c r="AE1402" s="101"/>
      <c r="AF1402" s="101"/>
    </row>
    <row r="1403" spans="1:32">
      <c r="A1403" s="101"/>
      <c r="B1403" s="101"/>
      <c r="C1403" s="101"/>
      <c r="D1403" s="101"/>
      <c r="E1403" s="101"/>
      <c r="F1403" s="101"/>
      <c r="G1403" s="101"/>
      <c r="H1403" s="101"/>
      <c r="I1403" s="101"/>
      <c r="J1403" s="101"/>
      <c r="K1403" s="101"/>
      <c r="L1403" s="101"/>
      <c r="M1403" s="101"/>
      <c r="N1403" s="101"/>
      <c r="O1403" s="101"/>
      <c r="P1403" s="101"/>
      <c r="Q1403" s="101"/>
      <c r="R1403" s="101"/>
      <c r="S1403" s="101"/>
      <c r="T1403" s="101"/>
      <c r="U1403" s="101"/>
      <c r="V1403" s="101"/>
      <c r="W1403" s="101"/>
      <c r="X1403" s="101"/>
      <c r="Y1403" s="101"/>
      <c r="Z1403" s="101"/>
      <c r="AA1403" s="101"/>
      <c r="AB1403" s="101"/>
      <c r="AC1403" s="101"/>
      <c r="AD1403" s="101"/>
      <c r="AE1403" s="101"/>
      <c r="AF1403" s="101"/>
    </row>
    <row r="1404" spans="1:32">
      <c r="A1404" s="101"/>
      <c r="B1404" s="101"/>
      <c r="C1404" s="101"/>
      <c r="D1404" s="101"/>
      <c r="E1404" s="101"/>
      <c r="F1404" s="101"/>
      <c r="G1404" s="101"/>
      <c r="H1404" s="101"/>
      <c r="I1404" s="101"/>
      <c r="J1404" s="101"/>
      <c r="K1404" s="101"/>
      <c r="L1404" s="101"/>
      <c r="M1404" s="101"/>
      <c r="N1404" s="101"/>
      <c r="O1404" s="101"/>
      <c r="P1404" s="101"/>
      <c r="Q1404" s="101"/>
      <c r="R1404" s="101"/>
      <c r="S1404" s="101"/>
      <c r="T1404" s="101"/>
      <c r="U1404" s="101"/>
      <c r="V1404" s="101"/>
      <c r="W1404" s="101"/>
      <c r="X1404" s="101"/>
      <c r="Y1404" s="101"/>
      <c r="Z1404" s="101"/>
      <c r="AA1404" s="101"/>
      <c r="AB1404" s="101"/>
      <c r="AC1404" s="101"/>
      <c r="AD1404" s="101"/>
      <c r="AE1404" s="101"/>
      <c r="AF1404" s="101"/>
    </row>
    <row r="1405" spans="1:32">
      <c r="A1405" s="101"/>
      <c r="B1405" s="101"/>
      <c r="C1405" s="101"/>
      <c r="D1405" s="101"/>
      <c r="E1405" s="101"/>
      <c r="F1405" s="101"/>
      <c r="G1405" s="101"/>
      <c r="H1405" s="101"/>
      <c r="I1405" s="101"/>
      <c r="J1405" s="101"/>
      <c r="K1405" s="101"/>
      <c r="L1405" s="101"/>
      <c r="M1405" s="101"/>
      <c r="N1405" s="101"/>
      <c r="O1405" s="101"/>
      <c r="P1405" s="101"/>
      <c r="Q1405" s="101"/>
      <c r="R1405" s="101"/>
      <c r="S1405" s="101"/>
      <c r="T1405" s="101"/>
      <c r="U1405" s="101"/>
      <c r="V1405" s="101"/>
      <c r="W1405" s="101"/>
      <c r="X1405" s="101"/>
      <c r="Y1405" s="101"/>
      <c r="Z1405" s="101"/>
      <c r="AA1405" s="101"/>
      <c r="AB1405" s="101"/>
      <c r="AC1405" s="101"/>
      <c r="AD1405" s="101"/>
      <c r="AE1405" s="101"/>
      <c r="AF1405" s="101"/>
    </row>
    <row r="1406" spans="1:32">
      <c r="A1406" s="101"/>
      <c r="B1406" s="101"/>
      <c r="C1406" s="101"/>
      <c r="D1406" s="101"/>
      <c r="E1406" s="101"/>
      <c r="F1406" s="101"/>
      <c r="G1406" s="101"/>
      <c r="H1406" s="101"/>
      <c r="I1406" s="101"/>
      <c r="J1406" s="101"/>
      <c r="K1406" s="101"/>
      <c r="L1406" s="101"/>
      <c r="M1406" s="101"/>
      <c r="N1406" s="101"/>
      <c r="O1406" s="101"/>
      <c r="P1406" s="101"/>
      <c r="Q1406" s="101"/>
      <c r="R1406" s="101"/>
      <c r="S1406" s="101"/>
      <c r="T1406" s="101"/>
      <c r="U1406" s="101"/>
      <c r="V1406" s="101"/>
      <c r="W1406" s="101"/>
      <c r="X1406" s="101"/>
      <c r="Y1406" s="101"/>
      <c r="Z1406" s="101"/>
      <c r="AA1406" s="101"/>
      <c r="AB1406" s="101"/>
      <c r="AC1406" s="101"/>
      <c r="AD1406" s="101"/>
      <c r="AE1406" s="101"/>
      <c r="AF1406" s="101"/>
    </row>
    <row r="1407" spans="1:32">
      <c r="A1407" s="101"/>
      <c r="B1407" s="101"/>
      <c r="C1407" s="101"/>
      <c r="D1407" s="101"/>
      <c r="E1407" s="101"/>
      <c r="F1407" s="101"/>
      <c r="G1407" s="101"/>
      <c r="H1407" s="101"/>
      <c r="I1407" s="101"/>
      <c r="J1407" s="101"/>
      <c r="K1407" s="101"/>
      <c r="L1407" s="101"/>
      <c r="M1407" s="101"/>
      <c r="N1407" s="101"/>
      <c r="O1407" s="101"/>
      <c r="P1407" s="101"/>
      <c r="Q1407" s="101"/>
      <c r="R1407" s="101"/>
      <c r="S1407" s="101"/>
      <c r="T1407" s="101"/>
      <c r="U1407" s="101"/>
      <c r="V1407" s="101"/>
      <c r="W1407" s="101"/>
      <c r="X1407" s="101"/>
      <c r="Y1407" s="101"/>
      <c r="Z1407" s="101"/>
      <c r="AA1407" s="101"/>
      <c r="AB1407" s="101"/>
      <c r="AC1407" s="101"/>
      <c r="AD1407" s="101"/>
      <c r="AE1407" s="101"/>
      <c r="AF1407" s="101"/>
    </row>
    <row r="1408" spans="1:32">
      <c r="A1408" s="101"/>
      <c r="B1408" s="101"/>
      <c r="C1408" s="101"/>
      <c r="D1408" s="101"/>
      <c r="E1408" s="101"/>
      <c r="F1408" s="101"/>
      <c r="G1408" s="101"/>
      <c r="H1408" s="101"/>
      <c r="I1408" s="101"/>
      <c r="J1408" s="101"/>
      <c r="K1408" s="101"/>
      <c r="L1408" s="101"/>
      <c r="M1408" s="101"/>
      <c r="N1408" s="101"/>
      <c r="O1408" s="101"/>
      <c r="P1408" s="101"/>
      <c r="Q1408" s="101"/>
      <c r="R1408" s="101"/>
      <c r="S1408" s="101"/>
      <c r="T1408" s="101"/>
      <c r="U1408" s="101"/>
      <c r="V1408" s="101"/>
      <c r="W1408" s="101"/>
      <c r="X1408" s="101"/>
      <c r="Y1408" s="101"/>
      <c r="Z1408" s="101"/>
      <c r="AA1408" s="101"/>
      <c r="AB1408" s="101"/>
      <c r="AC1408" s="101"/>
      <c r="AD1408" s="101"/>
      <c r="AE1408" s="101"/>
      <c r="AF1408" s="101"/>
    </row>
    <row r="1409" spans="1:32">
      <c r="A1409" s="101"/>
      <c r="B1409" s="101"/>
      <c r="C1409" s="101"/>
      <c r="D1409" s="101"/>
      <c r="E1409" s="101"/>
      <c r="F1409" s="101"/>
      <c r="G1409" s="101"/>
      <c r="H1409" s="101"/>
      <c r="I1409" s="101"/>
      <c r="J1409" s="101"/>
      <c r="K1409" s="101"/>
      <c r="L1409" s="101"/>
      <c r="M1409" s="101"/>
      <c r="N1409" s="101"/>
      <c r="O1409" s="101"/>
      <c r="P1409" s="101"/>
      <c r="Q1409" s="101"/>
      <c r="R1409" s="101"/>
      <c r="S1409" s="101"/>
      <c r="T1409" s="101"/>
      <c r="U1409" s="101"/>
      <c r="V1409" s="101"/>
      <c r="W1409" s="101"/>
      <c r="X1409" s="101"/>
      <c r="Y1409" s="101"/>
      <c r="Z1409" s="101"/>
      <c r="AA1409" s="101"/>
      <c r="AB1409" s="101"/>
      <c r="AC1409" s="101"/>
      <c r="AD1409" s="101"/>
      <c r="AE1409" s="101"/>
      <c r="AF1409" s="101"/>
    </row>
    <row r="1410" spans="1:32">
      <c r="A1410" s="101"/>
      <c r="B1410" s="101"/>
      <c r="C1410" s="101"/>
      <c r="D1410" s="101"/>
      <c r="E1410" s="101"/>
      <c r="F1410" s="101"/>
      <c r="G1410" s="101"/>
      <c r="H1410" s="101"/>
      <c r="I1410" s="101"/>
      <c r="J1410" s="101"/>
      <c r="K1410" s="101"/>
      <c r="L1410" s="101"/>
      <c r="M1410" s="101"/>
      <c r="N1410" s="101"/>
      <c r="O1410" s="101"/>
      <c r="P1410" s="101"/>
      <c r="Q1410" s="101"/>
      <c r="R1410" s="101"/>
      <c r="S1410" s="101"/>
      <c r="T1410" s="101"/>
      <c r="U1410" s="101"/>
      <c r="V1410" s="101"/>
      <c r="W1410" s="101"/>
      <c r="X1410" s="101"/>
      <c r="Y1410" s="101"/>
      <c r="Z1410" s="101"/>
      <c r="AA1410" s="101"/>
      <c r="AB1410" s="101"/>
      <c r="AC1410" s="101"/>
      <c r="AD1410" s="101"/>
      <c r="AE1410" s="101"/>
      <c r="AF1410" s="101"/>
    </row>
    <row r="1411" spans="1:32">
      <c r="A1411" s="101"/>
      <c r="B1411" s="101"/>
      <c r="C1411" s="101"/>
      <c r="D1411" s="101"/>
      <c r="E1411" s="101"/>
      <c r="F1411" s="101"/>
      <c r="G1411" s="101"/>
      <c r="H1411" s="101"/>
      <c r="I1411" s="101"/>
      <c r="J1411" s="101"/>
      <c r="K1411" s="101"/>
      <c r="L1411" s="101"/>
      <c r="M1411" s="101"/>
      <c r="N1411" s="101"/>
      <c r="O1411" s="101"/>
      <c r="P1411" s="101"/>
      <c r="Q1411" s="101"/>
      <c r="R1411" s="101"/>
      <c r="S1411" s="101"/>
      <c r="T1411" s="101"/>
      <c r="U1411" s="101"/>
      <c r="V1411" s="101"/>
      <c r="W1411" s="101"/>
      <c r="X1411" s="101"/>
      <c r="Y1411" s="101"/>
      <c r="Z1411" s="101"/>
      <c r="AA1411" s="101"/>
      <c r="AB1411" s="101"/>
      <c r="AC1411" s="101"/>
      <c r="AD1411" s="101"/>
      <c r="AE1411" s="101"/>
      <c r="AF1411" s="101"/>
    </row>
    <row r="1412" spans="1:32">
      <c r="A1412" s="101"/>
      <c r="B1412" s="101"/>
      <c r="C1412" s="101"/>
      <c r="D1412" s="101"/>
      <c r="E1412" s="101"/>
      <c r="F1412" s="101"/>
      <c r="G1412" s="101"/>
      <c r="H1412" s="101"/>
      <c r="I1412" s="101"/>
      <c r="J1412" s="101"/>
      <c r="K1412" s="101"/>
      <c r="L1412" s="101"/>
      <c r="M1412" s="101"/>
      <c r="N1412" s="101"/>
      <c r="O1412" s="101"/>
      <c r="P1412" s="101"/>
      <c r="Q1412" s="101"/>
      <c r="R1412" s="101"/>
      <c r="S1412" s="101"/>
      <c r="T1412" s="101"/>
      <c r="U1412" s="101"/>
      <c r="V1412" s="101"/>
      <c r="W1412" s="101"/>
      <c r="X1412" s="101"/>
      <c r="Y1412" s="101"/>
      <c r="Z1412" s="101"/>
      <c r="AA1412" s="101"/>
      <c r="AB1412" s="101"/>
      <c r="AC1412" s="101"/>
      <c r="AD1412" s="101"/>
      <c r="AE1412" s="101"/>
      <c r="AF1412" s="101"/>
    </row>
    <row r="1413" spans="1:32">
      <c r="A1413" s="101"/>
      <c r="B1413" s="101"/>
      <c r="C1413" s="101"/>
      <c r="D1413" s="101"/>
      <c r="E1413" s="101"/>
      <c r="F1413" s="101"/>
      <c r="G1413" s="101"/>
      <c r="H1413" s="101"/>
      <c r="I1413" s="101"/>
      <c r="J1413" s="101"/>
      <c r="K1413" s="101"/>
      <c r="L1413" s="101"/>
      <c r="M1413" s="101"/>
      <c r="N1413" s="101"/>
      <c r="O1413" s="101"/>
      <c r="P1413" s="101"/>
      <c r="Q1413" s="101"/>
      <c r="R1413" s="101"/>
      <c r="S1413" s="101"/>
      <c r="T1413" s="101"/>
      <c r="U1413" s="101"/>
      <c r="V1413" s="101"/>
      <c r="W1413" s="101"/>
      <c r="X1413" s="101"/>
      <c r="Y1413" s="101"/>
      <c r="Z1413" s="101"/>
      <c r="AA1413" s="101"/>
      <c r="AB1413" s="101"/>
      <c r="AC1413" s="101"/>
      <c r="AD1413" s="101"/>
      <c r="AE1413" s="101"/>
      <c r="AF1413" s="101"/>
    </row>
    <row r="1414" spans="1:32">
      <c r="A1414" s="101"/>
      <c r="B1414" s="101"/>
      <c r="C1414" s="101"/>
      <c r="D1414" s="101"/>
      <c r="E1414" s="101"/>
      <c r="F1414" s="101"/>
      <c r="G1414" s="101"/>
      <c r="H1414" s="101"/>
      <c r="I1414" s="101"/>
      <c r="J1414" s="101"/>
      <c r="K1414" s="101"/>
      <c r="L1414" s="101"/>
      <c r="M1414" s="101"/>
      <c r="N1414" s="101"/>
      <c r="O1414" s="101"/>
      <c r="P1414" s="101"/>
      <c r="Q1414" s="101"/>
      <c r="R1414" s="101"/>
      <c r="S1414" s="101"/>
      <c r="T1414" s="101"/>
      <c r="U1414" s="101"/>
      <c r="V1414" s="101"/>
      <c r="W1414" s="101"/>
      <c r="X1414" s="101"/>
      <c r="Y1414" s="101"/>
      <c r="Z1414" s="101"/>
      <c r="AA1414" s="101"/>
      <c r="AB1414" s="101"/>
      <c r="AC1414" s="101"/>
      <c r="AD1414" s="101"/>
      <c r="AE1414" s="101"/>
      <c r="AF1414" s="101"/>
    </row>
    <row r="1415" spans="1:32">
      <c r="A1415" s="101"/>
      <c r="B1415" s="101"/>
      <c r="C1415" s="101"/>
      <c r="D1415" s="101"/>
      <c r="E1415" s="101"/>
      <c r="F1415" s="101"/>
      <c r="G1415" s="101"/>
      <c r="H1415" s="101"/>
      <c r="I1415" s="101"/>
      <c r="J1415" s="101"/>
      <c r="K1415" s="101"/>
      <c r="L1415" s="101"/>
      <c r="M1415" s="101"/>
      <c r="N1415" s="101"/>
      <c r="O1415" s="101"/>
      <c r="P1415" s="101"/>
      <c r="Q1415" s="101"/>
      <c r="R1415" s="101"/>
      <c r="S1415" s="101"/>
      <c r="T1415" s="101"/>
      <c r="U1415" s="101"/>
      <c r="V1415" s="101"/>
      <c r="W1415" s="101"/>
      <c r="X1415" s="101"/>
      <c r="Y1415" s="101"/>
      <c r="Z1415" s="101"/>
      <c r="AA1415" s="101"/>
      <c r="AB1415" s="101"/>
      <c r="AC1415" s="101"/>
      <c r="AD1415" s="101"/>
      <c r="AE1415" s="101"/>
      <c r="AF1415" s="101"/>
    </row>
    <row r="1416" spans="1:32">
      <c r="A1416" s="101"/>
      <c r="B1416" s="101"/>
      <c r="C1416" s="101"/>
      <c r="D1416" s="101"/>
      <c r="E1416" s="101"/>
      <c r="F1416" s="101"/>
      <c r="G1416" s="101"/>
      <c r="H1416" s="101"/>
      <c r="I1416" s="101"/>
      <c r="J1416" s="101"/>
      <c r="K1416" s="101"/>
      <c r="L1416" s="101"/>
      <c r="M1416" s="101"/>
      <c r="N1416" s="101"/>
      <c r="O1416" s="101"/>
      <c r="P1416" s="101"/>
      <c r="Q1416" s="101"/>
      <c r="R1416" s="101"/>
      <c r="S1416" s="101"/>
      <c r="T1416" s="101"/>
      <c r="U1416" s="101"/>
      <c r="V1416" s="101"/>
      <c r="W1416" s="101"/>
      <c r="X1416" s="101"/>
      <c r="Y1416" s="101"/>
      <c r="Z1416" s="101"/>
      <c r="AA1416" s="101"/>
      <c r="AB1416" s="101"/>
      <c r="AC1416" s="101"/>
      <c r="AD1416" s="101"/>
      <c r="AE1416" s="101"/>
      <c r="AF1416" s="101"/>
    </row>
    <row r="1417" spans="1:32">
      <c r="A1417" s="101"/>
      <c r="B1417" s="101"/>
      <c r="C1417" s="101"/>
      <c r="D1417" s="101"/>
      <c r="E1417" s="101"/>
      <c r="F1417" s="101"/>
      <c r="G1417" s="101"/>
      <c r="H1417" s="101"/>
      <c r="I1417" s="101"/>
      <c r="J1417" s="101"/>
      <c r="K1417" s="101"/>
      <c r="L1417" s="101"/>
      <c r="M1417" s="101"/>
      <c r="N1417" s="101"/>
      <c r="O1417" s="101"/>
      <c r="P1417" s="101"/>
      <c r="Q1417" s="101"/>
      <c r="R1417" s="101"/>
      <c r="S1417" s="101"/>
      <c r="T1417" s="101"/>
      <c r="U1417" s="101"/>
      <c r="V1417" s="101"/>
      <c r="W1417" s="101"/>
      <c r="X1417" s="101"/>
      <c r="Y1417" s="101"/>
      <c r="Z1417" s="101"/>
      <c r="AA1417" s="101"/>
      <c r="AB1417" s="101"/>
      <c r="AC1417" s="101"/>
      <c r="AD1417" s="101"/>
      <c r="AE1417" s="101"/>
      <c r="AF1417" s="101"/>
    </row>
    <row r="1418" spans="1:32">
      <c r="A1418" s="101"/>
      <c r="B1418" s="101"/>
      <c r="C1418" s="101"/>
      <c r="D1418" s="101"/>
      <c r="E1418" s="101"/>
      <c r="F1418" s="101"/>
      <c r="G1418" s="101"/>
      <c r="H1418" s="101"/>
      <c r="I1418" s="101"/>
      <c r="J1418" s="101"/>
      <c r="K1418" s="101"/>
      <c r="L1418" s="101"/>
      <c r="M1418" s="101"/>
      <c r="N1418" s="101"/>
      <c r="O1418" s="101"/>
      <c r="P1418" s="101"/>
      <c r="Q1418" s="101"/>
      <c r="R1418" s="101"/>
      <c r="S1418" s="101"/>
      <c r="T1418" s="101"/>
      <c r="U1418" s="101"/>
      <c r="V1418" s="101"/>
      <c r="W1418" s="101"/>
      <c r="X1418" s="101"/>
      <c r="Y1418" s="101"/>
      <c r="Z1418" s="101"/>
      <c r="AA1418" s="101"/>
      <c r="AB1418" s="101"/>
      <c r="AC1418" s="101"/>
      <c r="AD1418" s="101"/>
      <c r="AE1418" s="101"/>
      <c r="AF1418" s="101"/>
    </row>
    <row r="1419" spans="1:32">
      <c r="A1419" s="101"/>
      <c r="B1419" s="101"/>
      <c r="C1419" s="101"/>
      <c r="D1419" s="101"/>
      <c r="E1419" s="101"/>
      <c r="F1419" s="101"/>
      <c r="G1419" s="101"/>
      <c r="H1419" s="101"/>
      <c r="I1419" s="101"/>
      <c r="J1419" s="101"/>
      <c r="K1419" s="101"/>
      <c r="L1419" s="101"/>
      <c r="M1419" s="101"/>
      <c r="N1419" s="101"/>
      <c r="O1419" s="101"/>
      <c r="P1419" s="101"/>
      <c r="Q1419" s="101"/>
      <c r="R1419" s="101"/>
      <c r="S1419" s="101"/>
      <c r="T1419" s="101"/>
      <c r="U1419" s="101"/>
      <c r="V1419" s="101"/>
      <c r="W1419" s="101"/>
      <c r="X1419" s="101"/>
      <c r="Y1419" s="101"/>
      <c r="Z1419" s="101"/>
      <c r="AA1419" s="101"/>
      <c r="AB1419" s="101"/>
      <c r="AC1419" s="101"/>
      <c r="AD1419" s="101"/>
      <c r="AE1419" s="101"/>
      <c r="AF1419" s="101"/>
    </row>
    <row r="1420" spans="1:32">
      <c r="A1420" s="101"/>
      <c r="B1420" s="101"/>
      <c r="C1420" s="101"/>
      <c r="D1420" s="101"/>
      <c r="E1420" s="101"/>
      <c r="F1420" s="101"/>
      <c r="G1420" s="101"/>
      <c r="H1420" s="101"/>
      <c r="I1420" s="101"/>
      <c r="J1420" s="101"/>
      <c r="K1420" s="101"/>
      <c r="L1420" s="101"/>
      <c r="M1420" s="101"/>
      <c r="N1420" s="101"/>
      <c r="O1420" s="101"/>
      <c r="P1420" s="101"/>
      <c r="Q1420" s="101"/>
      <c r="R1420" s="101"/>
      <c r="S1420" s="101"/>
      <c r="T1420" s="101"/>
      <c r="U1420" s="101"/>
      <c r="V1420" s="101"/>
      <c r="W1420" s="101"/>
      <c r="X1420" s="101"/>
      <c r="Y1420" s="101"/>
      <c r="Z1420" s="101"/>
      <c r="AA1420" s="101"/>
      <c r="AB1420" s="101"/>
      <c r="AC1420" s="101"/>
      <c r="AD1420" s="101"/>
      <c r="AE1420" s="101"/>
      <c r="AF1420" s="101"/>
    </row>
    <row r="1421" spans="1:32">
      <c r="A1421" s="101"/>
      <c r="B1421" s="101"/>
      <c r="C1421" s="101"/>
      <c r="D1421" s="101"/>
      <c r="E1421" s="101"/>
      <c r="F1421" s="101"/>
      <c r="G1421" s="101"/>
      <c r="H1421" s="101"/>
      <c r="I1421" s="101"/>
      <c r="J1421" s="101"/>
      <c r="K1421" s="101"/>
      <c r="L1421" s="101"/>
      <c r="M1421" s="101"/>
      <c r="N1421" s="101"/>
      <c r="O1421" s="101"/>
      <c r="P1421" s="101"/>
      <c r="Q1421" s="101"/>
      <c r="R1421" s="101"/>
      <c r="S1421" s="101"/>
      <c r="T1421" s="101"/>
      <c r="U1421" s="101"/>
      <c r="V1421" s="101"/>
      <c r="W1421" s="101"/>
      <c r="X1421" s="101"/>
      <c r="Y1421" s="101"/>
      <c r="Z1421" s="101"/>
      <c r="AA1421" s="101"/>
      <c r="AB1421" s="101"/>
      <c r="AC1421" s="101"/>
      <c r="AD1421" s="101"/>
      <c r="AE1421" s="101"/>
      <c r="AF1421" s="101"/>
    </row>
    <row r="1422" spans="1:32">
      <c r="A1422" s="101"/>
      <c r="B1422" s="101"/>
      <c r="C1422" s="101"/>
      <c r="D1422" s="101"/>
      <c r="E1422" s="101"/>
      <c r="F1422" s="101"/>
      <c r="G1422" s="101"/>
      <c r="H1422" s="101"/>
      <c r="I1422" s="101"/>
      <c r="J1422" s="101"/>
      <c r="K1422" s="101"/>
      <c r="L1422" s="101"/>
      <c r="M1422" s="101"/>
      <c r="N1422" s="101"/>
      <c r="O1422" s="101"/>
      <c r="P1422" s="101"/>
      <c r="Q1422" s="101"/>
      <c r="R1422" s="101"/>
      <c r="S1422" s="101"/>
      <c r="T1422" s="101"/>
      <c r="U1422" s="101"/>
      <c r="V1422" s="101"/>
      <c r="W1422" s="101"/>
      <c r="X1422" s="101"/>
      <c r="Y1422" s="101"/>
      <c r="Z1422" s="101"/>
      <c r="AA1422" s="101"/>
      <c r="AB1422" s="101"/>
      <c r="AC1422" s="101"/>
      <c r="AD1422" s="101"/>
      <c r="AE1422" s="101"/>
      <c r="AF1422" s="101"/>
    </row>
    <row r="1423" spans="1:32">
      <c r="A1423" s="101"/>
      <c r="B1423" s="101"/>
      <c r="C1423" s="101"/>
      <c r="D1423" s="101"/>
      <c r="E1423" s="101"/>
      <c r="F1423" s="101"/>
      <c r="G1423" s="101"/>
      <c r="H1423" s="101"/>
      <c r="I1423" s="101"/>
      <c r="J1423" s="101"/>
      <c r="K1423" s="101"/>
      <c r="L1423" s="101"/>
      <c r="M1423" s="101"/>
      <c r="N1423" s="101"/>
      <c r="O1423" s="101"/>
      <c r="P1423" s="101"/>
      <c r="Q1423" s="101"/>
      <c r="R1423" s="101"/>
      <c r="S1423" s="101"/>
      <c r="T1423" s="101"/>
      <c r="U1423" s="101"/>
      <c r="V1423" s="101"/>
      <c r="W1423" s="101"/>
      <c r="X1423" s="101"/>
      <c r="Y1423" s="101"/>
      <c r="Z1423" s="101"/>
      <c r="AA1423" s="101"/>
      <c r="AB1423" s="101"/>
      <c r="AC1423" s="101"/>
      <c r="AD1423" s="101"/>
      <c r="AE1423" s="101"/>
      <c r="AF1423" s="101"/>
    </row>
    <row r="1424" spans="1:32">
      <c r="A1424" s="101"/>
      <c r="B1424" s="101"/>
      <c r="C1424" s="101"/>
      <c r="D1424" s="101"/>
      <c r="E1424" s="101"/>
      <c r="F1424" s="101"/>
      <c r="G1424" s="101"/>
      <c r="H1424" s="101"/>
      <c r="I1424" s="101"/>
      <c r="J1424" s="101"/>
      <c r="K1424" s="101"/>
      <c r="L1424" s="101"/>
      <c r="M1424" s="101"/>
      <c r="N1424" s="101"/>
      <c r="O1424" s="101"/>
      <c r="P1424" s="101"/>
      <c r="Q1424" s="101"/>
      <c r="R1424" s="101"/>
      <c r="S1424" s="101"/>
      <c r="T1424" s="101"/>
      <c r="U1424" s="101"/>
      <c r="V1424" s="101"/>
      <c r="W1424" s="101"/>
      <c r="X1424" s="101"/>
      <c r="Y1424" s="101"/>
      <c r="Z1424" s="101"/>
      <c r="AA1424" s="101"/>
      <c r="AB1424" s="101"/>
      <c r="AC1424" s="101"/>
      <c r="AD1424" s="101"/>
      <c r="AE1424" s="101"/>
      <c r="AF1424" s="101"/>
    </row>
    <row r="1425" spans="1:32">
      <c r="A1425" s="101"/>
      <c r="B1425" s="101"/>
      <c r="C1425" s="101"/>
      <c r="D1425" s="101"/>
      <c r="E1425" s="101"/>
      <c r="F1425" s="101"/>
      <c r="G1425" s="101"/>
      <c r="H1425" s="101"/>
      <c r="I1425" s="101"/>
      <c r="J1425" s="101"/>
      <c r="K1425" s="101"/>
      <c r="L1425" s="101"/>
      <c r="M1425" s="101"/>
      <c r="N1425" s="101"/>
      <c r="O1425" s="101"/>
      <c r="P1425" s="101"/>
      <c r="Q1425" s="101"/>
      <c r="R1425" s="101"/>
      <c r="S1425" s="101"/>
      <c r="T1425" s="101"/>
      <c r="U1425" s="101"/>
      <c r="V1425" s="101"/>
      <c r="W1425" s="101"/>
      <c r="X1425" s="101"/>
      <c r="Y1425" s="101"/>
      <c r="Z1425" s="101"/>
      <c r="AA1425" s="101"/>
      <c r="AB1425" s="101"/>
      <c r="AC1425" s="101"/>
      <c r="AD1425" s="101"/>
      <c r="AE1425" s="101"/>
      <c r="AF1425" s="101"/>
    </row>
    <row r="1426" spans="1:32">
      <c r="A1426" s="101"/>
      <c r="B1426" s="101"/>
      <c r="C1426" s="101"/>
      <c r="D1426" s="101"/>
      <c r="E1426" s="101"/>
      <c r="F1426" s="101"/>
      <c r="G1426" s="101"/>
      <c r="H1426" s="101"/>
      <c r="I1426" s="101"/>
      <c r="J1426" s="101"/>
      <c r="K1426" s="101"/>
      <c r="L1426" s="101"/>
      <c r="M1426" s="101"/>
      <c r="N1426" s="101"/>
      <c r="O1426" s="101"/>
      <c r="P1426" s="101"/>
      <c r="Q1426" s="101"/>
      <c r="R1426" s="101"/>
      <c r="S1426" s="101"/>
      <c r="T1426" s="101"/>
      <c r="U1426" s="101"/>
      <c r="V1426" s="101"/>
      <c r="W1426" s="101"/>
      <c r="X1426" s="101"/>
      <c r="Y1426" s="101"/>
      <c r="Z1426" s="101"/>
      <c r="AA1426" s="101"/>
      <c r="AB1426" s="101"/>
      <c r="AC1426" s="101"/>
      <c r="AD1426" s="101"/>
      <c r="AE1426" s="101"/>
      <c r="AF1426" s="101"/>
    </row>
    <row r="1427" spans="1:32">
      <c r="A1427" s="101"/>
      <c r="B1427" s="101"/>
      <c r="C1427" s="101"/>
      <c r="D1427" s="101"/>
      <c r="E1427" s="101"/>
      <c r="F1427" s="101"/>
      <c r="G1427" s="101"/>
      <c r="H1427" s="101"/>
      <c r="I1427" s="101"/>
      <c r="J1427" s="101"/>
      <c r="K1427" s="101"/>
      <c r="L1427" s="101"/>
      <c r="M1427" s="101"/>
      <c r="N1427" s="101"/>
      <c r="O1427" s="101"/>
      <c r="P1427" s="101"/>
      <c r="Q1427" s="101"/>
      <c r="R1427" s="101"/>
      <c r="S1427" s="101"/>
      <c r="T1427" s="101"/>
      <c r="U1427" s="101"/>
      <c r="V1427" s="101"/>
      <c r="W1427" s="101"/>
      <c r="X1427" s="101"/>
      <c r="Y1427" s="101"/>
      <c r="Z1427" s="101"/>
      <c r="AA1427" s="101"/>
      <c r="AB1427" s="101"/>
      <c r="AC1427" s="101"/>
      <c r="AD1427" s="101"/>
      <c r="AE1427" s="101"/>
      <c r="AF1427" s="101"/>
    </row>
    <row r="1428" spans="1:32">
      <c r="A1428" s="101"/>
      <c r="B1428" s="101"/>
      <c r="C1428" s="101"/>
      <c r="D1428" s="101"/>
      <c r="E1428" s="101"/>
      <c r="F1428" s="101"/>
      <c r="G1428" s="101"/>
      <c r="H1428" s="101"/>
      <c r="I1428" s="101"/>
      <c r="J1428" s="101"/>
      <c r="K1428" s="101"/>
      <c r="L1428" s="101"/>
      <c r="M1428" s="101"/>
      <c r="N1428" s="101"/>
      <c r="O1428" s="101"/>
      <c r="P1428" s="101"/>
      <c r="Q1428" s="101"/>
      <c r="R1428" s="101"/>
      <c r="S1428" s="101"/>
      <c r="T1428" s="101"/>
      <c r="U1428" s="101"/>
      <c r="V1428" s="101"/>
      <c r="W1428" s="101"/>
      <c r="X1428" s="101"/>
      <c r="Y1428" s="101"/>
      <c r="Z1428" s="101"/>
      <c r="AA1428" s="101"/>
      <c r="AB1428" s="101"/>
      <c r="AC1428" s="101"/>
      <c r="AD1428" s="101"/>
      <c r="AE1428" s="101"/>
      <c r="AF1428" s="101"/>
    </row>
    <row r="1429" spans="1:32">
      <c r="A1429" s="101"/>
      <c r="B1429" s="101"/>
      <c r="C1429" s="101"/>
      <c r="D1429" s="101"/>
      <c r="E1429" s="101"/>
      <c r="F1429" s="101"/>
      <c r="G1429" s="101"/>
      <c r="H1429" s="101"/>
      <c r="I1429" s="101"/>
      <c r="J1429" s="101"/>
      <c r="K1429" s="101"/>
      <c r="L1429" s="101"/>
      <c r="M1429" s="101"/>
      <c r="N1429" s="101"/>
      <c r="O1429" s="101"/>
      <c r="P1429" s="101"/>
      <c r="Q1429" s="101"/>
      <c r="R1429" s="101"/>
      <c r="S1429" s="101"/>
      <c r="T1429" s="101"/>
      <c r="U1429" s="101"/>
      <c r="V1429" s="101"/>
      <c r="W1429" s="101"/>
      <c r="X1429" s="101"/>
      <c r="Y1429" s="101"/>
      <c r="Z1429" s="101"/>
      <c r="AA1429" s="101"/>
      <c r="AB1429" s="101"/>
      <c r="AC1429" s="101"/>
      <c r="AD1429" s="101"/>
      <c r="AE1429" s="101"/>
      <c r="AF1429" s="101"/>
    </row>
    <row r="1430" spans="1:32">
      <c r="A1430" s="101"/>
      <c r="B1430" s="101"/>
      <c r="C1430" s="101"/>
      <c r="D1430" s="101"/>
      <c r="E1430" s="101"/>
      <c r="F1430" s="101"/>
      <c r="G1430" s="101"/>
      <c r="H1430" s="101"/>
      <c r="I1430" s="101"/>
      <c r="J1430" s="101"/>
      <c r="K1430" s="101"/>
      <c r="L1430" s="101"/>
      <c r="M1430" s="101"/>
      <c r="N1430" s="101"/>
      <c r="O1430" s="101"/>
      <c r="P1430" s="101"/>
      <c r="Q1430" s="101"/>
      <c r="R1430" s="101"/>
      <c r="S1430" s="101"/>
      <c r="T1430" s="101"/>
      <c r="U1430" s="101"/>
      <c r="V1430" s="101"/>
      <c r="W1430" s="101"/>
      <c r="X1430" s="101"/>
      <c r="Y1430" s="101"/>
      <c r="Z1430" s="101"/>
      <c r="AA1430" s="101"/>
      <c r="AB1430" s="101"/>
      <c r="AC1430" s="101"/>
      <c r="AD1430" s="101"/>
      <c r="AE1430" s="101"/>
      <c r="AF1430" s="101"/>
    </row>
    <row r="1431" spans="1:32">
      <c r="A1431" s="101"/>
      <c r="B1431" s="101"/>
      <c r="C1431" s="101"/>
      <c r="D1431" s="101"/>
      <c r="E1431" s="101"/>
      <c r="F1431" s="101"/>
      <c r="G1431" s="101"/>
      <c r="H1431" s="101"/>
      <c r="I1431" s="101"/>
      <c r="J1431" s="101"/>
      <c r="K1431" s="101"/>
      <c r="L1431" s="101"/>
      <c r="M1431" s="101"/>
      <c r="N1431" s="101"/>
      <c r="O1431" s="101"/>
      <c r="P1431" s="101"/>
      <c r="Q1431" s="101"/>
      <c r="R1431" s="101"/>
      <c r="S1431" s="101"/>
      <c r="T1431" s="101"/>
      <c r="U1431" s="101"/>
      <c r="V1431" s="101"/>
      <c r="W1431" s="101"/>
      <c r="X1431" s="101"/>
      <c r="Y1431" s="101"/>
      <c r="Z1431" s="101"/>
      <c r="AA1431" s="101"/>
      <c r="AB1431" s="101"/>
      <c r="AC1431" s="101"/>
      <c r="AD1431" s="101"/>
      <c r="AE1431" s="101"/>
      <c r="AF1431" s="101"/>
    </row>
    <row r="1432" spans="1:32">
      <c r="A1432" s="101"/>
      <c r="B1432" s="101"/>
      <c r="C1432" s="101"/>
      <c r="D1432" s="101"/>
      <c r="E1432" s="101"/>
      <c r="F1432" s="101"/>
      <c r="G1432" s="101"/>
      <c r="H1432" s="101"/>
      <c r="I1432" s="101"/>
      <c r="J1432" s="101"/>
      <c r="K1432" s="101"/>
      <c r="L1432" s="101"/>
      <c r="M1432" s="101"/>
      <c r="N1432" s="101"/>
      <c r="O1432" s="101"/>
      <c r="P1432" s="101"/>
      <c r="Q1432" s="101"/>
      <c r="R1432" s="101"/>
      <c r="S1432" s="101"/>
      <c r="T1432" s="101"/>
      <c r="U1432" s="101"/>
      <c r="V1432" s="101"/>
      <c r="W1432" s="101"/>
      <c r="X1432" s="101"/>
      <c r="Y1432" s="101"/>
      <c r="Z1432" s="101"/>
      <c r="AA1432" s="101"/>
      <c r="AB1432" s="101"/>
      <c r="AC1432" s="101"/>
      <c r="AD1432" s="101"/>
      <c r="AE1432" s="101"/>
      <c r="AF1432" s="101"/>
    </row>
    <row r="1433" spans="1:32">
      <c r="A1433" s="101"/>
      <c r="B1433" s="101"/>
      <c r="C1433" s="101"/>
      <c r="D1433" s="101"/>
      <c r="E1433" s="101"/>
      <c r="F1433" s="101"/>
      <c r="G1433" s="101"/>
      <c r="H1433" s="101"/>
      <c r="I1433" s="101"/>
      <c r="J1433" s="101"/>
      <c r="K1433" s="101"/>
      <c r="L1433" s="101"/>
      <c r="M1433" s="101"/>
      <c r="N1433" s="101"/>
      <c r="O1433" s="101"/>
      <c r="P1433" s="101"/>
      <c r="Q1433" s="101"/>
      <c r="R1433" s="101"/>
      <c r="S1433" s="101"/>
      <c r="T1433" s="101"/>
      <c r="U1433" s="101"/>
      <c r="V1433" s="101"/>
      <c r="W1433" s="101"/>
      <c r="X1433" s="101"/>
      <c r="Y1433" s="101"/>
      <c r="Z1433" s="101"/>
      <c r="AA1433" s="101"/>
      <c r="AB1433" s="101"/>
      <c r="AC1433" s="101"/>
      <c r="AD1433" s="101"/>
      <c r="AE1433" s="101"/>
      <c r="AF1433" s="101"/>
    </row>
    <row r="1434" spans="1:32">
      <c r="A1434" s="101"/>
      <c r="B1434" s="101"/>
      <c r="C1434" s="101"/>
      <c r="D1434" s="101"/>
      <c r="E1434" s="101"/>
      <c r="F1434" s="101"/>
      <c r="G1434" s="101"/>
      <c r="H1434" s="101"/>
      <c r="I1434" s="101"/>
      <c r="J1434" s="101"/>
      <c r="K1434" s="101"/>
      <c r="L1434" s="101"/>
      <c r="M1434" s="101"/>
      <c r="N1434" s="101"/>
      <c r="O1434" s="101"/>
      <c r="P1434" s="101"/>
      <c r="Q1434" s="101"/>
      <c r="R1434" s="101"/>
      <c r="S1434" s="101"/>
      <c r="T1434" s="101"/>
      <c r="U1434" s="101"/>
      <c r="V1434" s="101"/>
      <c r="W1434" s="101"/>
      <c r="X1434" s="101"/>
      <c r="Y1434" s="101"/>
      <c r="Z1434" s="101"/>
      <c r="AA1434" s="101"/>
      <c r="AB1434" s="101"/>
      <c r="AC1434" s="101"/>
      <c r="AD1434" s="101"/>
      <c r="AE1434" s="101"/>
      <c r="AF1434" s="101"/>
    </row>
    <row r="1435" spans="1:32">
      <c r="A1435" s="101"/>
      <c r="B1435" s="101"/>
      <c r="C1435" s="101"/>
      <c r="D1435" s="101"/>
      <c r="E1435" s="101"/>
      <c r="F1435" s="101"/>
      <c r="G1435" s="101"/>
      <c r="H1435" s="101"/>
      <c r="I1435" s="101"/>
      <c r="J1435" s="101"/>
      <c r="K1435" s="101"/>
      <c r="L1435" s="101"/>
      <c r="M1435" s="101"/>
      <c r="N1435" s="101"/>
      <c r="O1435" s="101"/>
      <c r="P1435" s="101"/>
      <c r="Q1435" s="101"/>
      <c r="R1435" s="101"/>
      <c r="S1435" s="101"/>
      <c r="T1435" s="101"/>
      <c r="U1435" s="101"/>
      <c r="V1435" s="101"/>
      <c r="W1435" s="101"/>
      <c r="X1435" s="101"/>
      <c r="Y1435" s="101"/>
      <c r="Z1435" s="101"/>
      <c r="AA1435" s="101"/>
      <c r="AB1435" s="101"/>
      <c r="AC1435" s="101"/>
      <c r="AD1435" s="101"/>
      <c r="AE1435" s="101"/>
      <c r="AF1435" s="101"/>
    </row>
    <row r="1436" spans="1:32">
      <c r="A1436" s="101"/>
      <c r="B1436" s="101"/>
      <c r="C1436" s="101"/>
      <c r="D1436" s="101"/>
      <c r="E1436" s="101"/>
      <c r="F1436" s="101"/>
      <c r="G1436" s="101"/>
      <c r="H1436" s="101"/>
      <c r="I1436" s="101"/>
      <c r="J1436" s="101"/>
      <c r="K1436" s="101"/>
      <c r="L1436" s="101"/>
      <c r="M1436" s="101"/>
      <c r="N1436" s="101"/>
      <c r="O1436" s="101"/>
      <c r="P1436" s="101"/>
      <c r="Q1436" s="101"/>
      <c r="R1436" s="101"/>
      <c r="S1436" s="101"/>
      <c r="T1436" s="101"/>
      <c r="U1436" s="101"/>
      <c r="V1436" s="101"/>
      <c r="W1436" s="101"/>
      <c r="X1436" s="101"/>
      <c r="Y1436" s="101"/>
      <c r="Z1436" s="101"/>
      <c r="AA1436" s="101"/>
      <c r="AB1436" s="101"/>
      <c r="AC1436" s="101"/>
      <c r="AD1436" s="101"/>
      <c r="AE1436" s="101"/>
      <c r="AF1436" s="101"/>
    </row>
    <row r="1437" spans="1:32">
      <c r="A1437" s="101"/>
      <c r="B1437" s="101"/>
      <c r="C1437" s="101"/>
      <c r="D1437" s="101"/>
      <c r="E1437" s="101"/>
      <c r="F1437" s="101"/>
      <c r="G1437" s="101"/>
      <c r="H1437" s="101"/>
      <c r="I1437" s="101"/>
      <c r="J1437" s="101"/>
      <c r="K1437" s="101"/>
      <c r="L1437" s="101"/>
      <c r="M1437" s="101"/>
      <c r="N1437" s="101"/>
      <c r="O1437" s="101"/>
      <c r="P1437" s="101"/>
      <c r="Q1437" s="101"/>
      <c r="R1437" s="101"/>
      <c r="S1437" s="101"/>
      <c r="T1437" s="101"/>
      <c r="U1437" s="101"/>
      <c r="V1437" s="101"/>
      <c r="W1437" s="101"/>
      <c r="X1437" s="101"/>
      <c r="Y1437" s="101"/>
      <c r="Z1437" s="101"/>
      <c r="AA1437" s="101"/>
      <c r="AB1437" s="101"/>
      <c r="AC1437" s="101"/>
      <c r="AD1437" s="101"/>
      <c r="AE1437" s="101"/>
      <c r="AF1437" s="101"/>
    </row>
    <row r="1438" spans="1:32">
      <c r="A1438" s="101"/>
      <c r="B1438" s="101"/>
      <c r="C1438" s="101"/>
      <c r="D1438" s="101"/>
      <c r="E1438" s="101"/>
      <c r="F1438" s="101"/>
      <c r="G1438" s="101"/>
      <c r="H1438" s="101"/>
      <c r="I1438" s="101"/>
      <c r="J1438" s="101"/>
      <c r="K1438" s="101"/>
      <c r="L1438" s="101"/>
      <c r="M1438" s="101"/>
      <c r="N1438" s="101"/>
      <c r="O1438" s="101"/>
      <c r="P1438" s="101"/>
      <c r="Q1438" s="101"/>
      <c r="R1438" s="101"/>
      <c r="S1438" s="101"/>
      <c r="T1438" s="101"/>
      <c r="U1438" s="101"/>
      <c r="V1438" s="101"/>
      <c r="W1438" s="101"/>
      <c r="X1438" s="101"/>
      <c r="Y1438" s="101"/>
      <c r="Z1438" s="101"/>
      <c r="AA1438" s="101"/>
      <c r="AB1438" s="101"/>
      <c r="AC1438" s="101"/>
      <c r="AD1438" s="101"/>
      <c r="AE1438" s="101"/>
      <c r="AF1438" s="101"/>
    </row>
    <row r="1439" spans="1:32">
      <c r="A1439" s="101"/>
      <c r="B1439" s="101"/>
      <c r="C1439" s="101"/>
      <c r="D1439" s="101"/>
      <c r="E1439" s="101"/>
      <c r="F1439" s="101"/>
      <c r="G1439" s="101"/>
      <c r="H1439" s="101"/>
      <c r="I1439" s="101"/>
      <c r="J1439" s="101"/>
      <c r="K1439" s="101"/>
      <c r="L1439" s="101"/>
      <c r="M1439" s="101"/>
      <c r="N1439" s="101"/>
      <c r="O1439" s="101"/>
      <c r="P1439" s="101"/>
      <c r="Q1439" s="101"/>
      <c r="R1439" s="101"/>
      <c r="S1439" s="101"/>
      <c r="T1439" s="101"/>
      <c r="U1439" s="101"/>
      <c r="V1439" s="101"/>
      <c r="W1439" s="101"/>
      <c r="X1439" s="101"/>
      <c r="Y1439" s="101"/>
      <c r="Z1439" s="101"/>
      <c r="AA1439" s="101"/>
      <c r="AB1439" s="101"/>
      <c r="AC1439" s="101"/>
      <c r="AD1439" s="101"/>
      <c r="AE1439" s="101"/>
      <c r="AF1439" s="101"/>
    </row>
    <row r="1440" spans="1:32">
      <c r="A1440" s="101"/>
      <c r="B1440" s="101"/>
      <c r="C1440" s="101"/>
      <c r="D1440" s="101"/>
      <c r="E1440" s="101"/>
      <c r="F1440" s="101"/>
      <c r="G1440" s="101"/>
      <c r="H1440" s="101"/>
      <c r="I1440" s="101"/>
      <c r="J1440" s="101"/>
      <c r="K1440" s="101"/>
      <c r="L1440" s="101"/>
      <c r="M1440" s="101"/>
      <c r="N1440" s="101"/>
      <c r="O1440" s="101"/>
      <c r="P1440" s="101"/>
      <c r="Q1440" s="101"/>
      <c r="R1440" s="101"/>
      <c r="S1440" s="101"/>
      <c r="T1440" s="101"/>
      <c r="U1440" s="101"/>
      <c r="V1440" s="101"/>
      <c r="W1440" s="101"/>
      <c r="X1440" s="101"/>
      <c r="Y1440" s="101"/>
      <c r="Z1440" s="101"/>
      <c r="AA1440" s="101"/>
      <c r="AB1440" s="101"/>
      <c r="AC1440" s="101"/>
      <c r="AD1440" s="101"/>
      <c r="AE1440" s="101"/>
      <c r="AF1440" s="101"/>
    </row>
    <row r="1441" spans="1:32">
      <c r="A1441" s="101"/>
      <c r="B1441" s="101"/>
      <c r="C1441" s="101"/>
      <c r="D1441" s="101"/>
      <c r="E1441" s="101"/>
      <c r="F1441" s="101"/>
      <c r="G1441" s="101"/>
      <c r="H1441" s="101"/>
      <c r="I1441" s="101"/>
      <c r="J1441" s="101"/>
      <c r="K1441" s="101"/>
      <c r="L1441" s="101"/>
      <c r="M1441" s="101"/>
      <c r="N1441" s="101"/>
      <c r="O1441" s="101"/>
      <c r="P1441" s="101"/>
      <c r="Q1441" s="101"/>
      <c r="R1441" s="101"/>
      <c r="S1441" s="101"/>
      <c r="T1441" s="101"/>
      <c r="U1441" s="101"/>
      <c r="V1441" s="101"/>
      <c r="W1441" s="101"/>
      <c r="X1441" s="101"/>
      <c r="Y1441" s="101"/>
      <c r="Z1441" s="101"/>
      <c r="AA1441" s="101"/>
      <c r="AB1441" s="101"/>
      <c r="AC1441" s="101"/>
      <c r="AD1441" s="101"/>
      <c r="AE1441" s="101"/>
      <c r="AF1441" s="101"/>
    </row>
    <row r="1442" spans="1:32">
      <c r="A1442" s="101"/>
      <c r="B1442" s="101"/>
      <c r="C1442" s="101"/>
      <c r="D1442" s="101"/>
      <c r="E1442" s="101"/>
      <c r="F1442" s="101"/>
      <c r="G1442" s="101"/>
      <c r="H1442" s="101"/>
      <c r="I1442" s="101"/>
      <c r="J1442" s="101"/>
      <c r="K1442" s="101"/>
      <c r="L1442" s="101"/>
      <c r="M1442" s="101"/>
      <c r="N1442" s="101"/>
      <c r="O1442" s="101"/>
      <c r="P1442" s="101"/>
      <c r="Q1442" s="101"/>
      <c r="R1442" s="101"/>
      <c r="S1442" s="101"/>
      <c r="T1442" s="101"/>
      <c r="U1442" s="101"/>
      <c r="V1442" s="101"/>
      <c r="W1442" s="101"/>
      <c r="X1442" s="101"/>
      <c r="Y1442" s="101"/>
      <c r="Z1442" s="101"/>
      <c r="AA1442" s="101"/>
      <c r="AB1442" s="101"/>
      <c r="AC1442" s="101"/>
      <c r="AD1442" s="101"/>
      <c r="AE1442" s="101"/>
      <c r="AF1442" s="101"/>
    </row>
    <row r="1443" spans="1:32">
      <c r="A1443" s="101"/>
      <c r="B1443" s="101"/>
      <c r="C1443" s="101"/>
      <c r="D1443" s="101"/>
      <c r="E1443" s="101"/>
      <c r="F1443" s="101"/>
      <c r="G1443" s="101"/>
      <c r="H1443" s="101"/>
      <c r="I1443" s="101"/>
      <c r="J1443" s="101"/>
      <c r="K1443" s="101"/>
      <c r="L1443" s="101"/>
      <c r="M1443" s="101"/>
      <c r="N1443" s="101"/>
      <c r="O1443" s="101"/>
      <c r="P1443" s="101"/>
      <c r="Q1443" s="101"/>
      <c r="R1443" s="101"/>
      <c r="S1443" s="101"/>
      <c r="T1443" s="101"/>
      <c r="U1443" s="101"/>
      <c r="V1443" s="101"/>
      <c r="W1443" s="101"/>
      <c r="X1443" s="101"/>
      <c r="Y1443" s="101"/>
      <c r="Z1443" s="101"/>
      <c r="AA1443" s="101"/>
      <c r="AB1443" s="101"/>
      <c r="AC1443" s="101"/>
      <c r="AD1443" s="101"/>
      <c r="AE1443" s="101"/>
      <c r="AF1443" s="101"/>
    </row>
    <row r="1444" spans="1:32">
      <c r="A1444" s="101"/>
      <c r="B1444" s="101"/>
      <c r="C1444" s="101"/>
      <c r="D1444" s="101"/>
      <c r="E1444" s="101"/>
      <c r="F1444" s="101"/>
      <c r="G1444" s="101"/>
      <c r="H1444" s="101"/>
      <c r="I1444" s="101"/>
      <c r="J1444" s="101"/>
      <c r="K1444" s="101"/>
      <c r="L1444" s="101"/>
      <c r="M1444" s="101"/>
      <c r="N1444" s="101"/>
      <c r="O1444" s="101"/>
      <c r="P1444" s="101"/>
      <c r="Q1444" s="101"/>
      <c r="R1444" s="101"/>
      <c r="S1444" s="101"/>
      <c r="T1444" s="101"/>
      <c r="U1444" s="101"/>
      <c r="V1444" s="101"/>
      <c r="W1444" s="101"/>
      <c r="X1444" s="101"/>
      <c r="Y1444" s="101"/>
      <c r="Z1444" s="101"/>
      <c r="AA1444" s="101"/>
      <c r="AB1444" s="101"/>
      <c r="AC1444" s="101"/>
      <c r="AD1444" s="101"/>
      <c r="AE1444" s="101"/>
      <c r="AF1444" s="101"/>
    </row>
    <row r="1445" spans="1:32">
      <c r="A1445" s="101"/>
      <c r="B1445" s="101"/>
      <c r="C1445" s="101"/>
      <c r="D1445" s="101"/>
      <c r="E1445" s="101"/>
      <c r="F1445" s="101"/>
      <c r="G1445" s="101"/>
      <c r="H1445" s="101"/>
      <c r="I1445" s="101"/>
      <c r="J1445" s="101"/>
      <c r="K1445" s="101"/>
      <c r="L1445" s="101"/>
      <c r="M1445" s="101"/>
      <c r="N1445" s="101"/>
      <c r="O1445" s="101"/>
      <c r="P1445" s="101"/>
      <c r="Q1445" s="101"/>
      <c r="R1445" s="101"/>
      <c r="S1445" s="101"/>
      <c r="T1445" s="101"/>
      <c r="U1445" s="101"/>
      <c r="V1445" s="101"/>
      <c r="W1445" s="101"/>
      <c r="X1445" s="101"/>
      <c r="Y1445" s="101"/>
      <c r="Z1445" s="101"/>
      <c r="AA1445" s="101"/>
      <c r="AB1445" s="101"/>
      <c r="AC1445" s="101"/>
      <c r="AD1445" s="101"/>
      <c r="AE1445" s="101"/>
      <c r="AF1445" s="101"/>
    </row>
    <row r="1446" spans="1:32">
      <c r="A1446" s="101"/>
      <c r="B1446" s="101"/>
      <c r="C1446" s="101"/>
      <c r="D1446" s="101"/>
      <c r="E1446" s="101"/>
      <c r="F1446" s="101"/>
      <c r="G1446" s="101"/>
      <c r="H1446" s="101"/>
      <c r="I1446" s="101"/>
      <c r="J1446" s="101"/>
      <c r="K1446" s="101"/>
      <c r="L1446" s="101"/>
      <c r="M1446" s="101"/>
      <c r="N1446" s="101"/>
      <c r="O1446" s="101"/>
      <c r="P1446" s="101"/>
      <c r="Q1446" s="101"/>
      <c r="R1446" s="101"/>
      <c r="S1446" s="101"/>
      <c r="T1446" s="101"/>
      <c r="U1446" s="101"/>
      <c r="V1446" s="101"/>
      <c r="W1446" s="101"/>
      <c r="X1446" s="101"/>
      <c r="Y1446" s="101"/>
      <c r="Z1446" s="101"/>
      <c r="AA1446" s="101"/>
      <c r="AB1446" s="101"/>
      <c r="AC1446" s="101"/>
      <c r="AD1446" s="101"/>
      <c r="AE1446" s="101"/>
      <c r="AF1446" s="101"/>
    </row>
    <row r="1447" spans="1:32">
      <c r="A1447" s="101"/>
      <c r="B1447" s="101"/>
      <c r="C1447" s="101"/>
      <c r="D1447" s="101"/>
      <c r="E1447" s="101"/>
      <c r="F1447" s="101"/>
      <c r="G1447" s="101"/>
      <c r="H1447" s="101"/>
      <c r="I1447" s="101"/>
      <c r="J1447" s="101"/>
      <c r="K1447" s="101"/>
      <c r="L1447" s="101"/>
      <c r="M1447" s="101"/>
      <c r="N1447" s="101"/>
      <c r="O1447" s="101"/>
      <c r="P1447" s="101"/>
      <c r="Q1447" s="101"/>
      <c r="R1447" s="101"/>
      <c r="S1447" s="101"/>
      <c r="T1447" s="101"/>
      <c r="U1447" s="101"/>
      <c r="V1447" s="101"/>
      <c r="W1447" s="101"/>
      <c r="X1447" s="101"/>
      <c r="Y1447" s="101"/>
      <c r="Z1447" s="101"/>
      <c r="AA1447" s="101"/>
      <c r="AB1447" s="101"/>
      <c r="AC1447" s="101"/>
      <c r="AD1447" s="101"/>
      <c r="AE1447" s="101"/>
      <c r="AF1447" s="101"/>
    </row>
    <row r="1448" spans="1:32">
      <c r="A1448" s="101"/>
      <c r="B1448" s="101"/>
      <c r="C1448" s="101"/>
      <c r="D1448" s="101"/>
      <c r="E1448" s="101"/>
      <c r="F1448" s="101"/>
      <c r="G1448" s="101"/>
      <c r="H1448" s="101"/>
      <c r="I1448" s="101"/>
      <c r="J1448" s="101"/>
      <c r="K1448" s="101"/>
      <c r="L1448" s="101"/>
      <c r="M1448" s="101"/>
      <c r="N1448" s="101"/>
      <c r="O1448" s="101"/>
      <c r="P1448" s="101"/>
      <c r="Q1448" s="101"/>
      <c r="R1448" s="101"/>
      <c r="S1448" s="101"/>
      <c r="T1448" s="101"/>
      <c r="U1448" s="101"/>
      <c r="V1448" s="101"/>
      <c r="W1448" s="101"/>
      <c r="X1448" s="101"/>
      <c r="Y1448" s="101"/>
      <c r="Z1448" s="101"/>
      <c r="AA1448" s="101"/>
      <c r="AB1448" s="101"/>
      <c r="AC1448" s="101"/>
      <c r="AD1448" s="101"/>
      <c r="AE1448" s="101"/>
      <c r="AF1448" s="101"/>
    </row>
    <row r="1449" spans="1:32">
      <c r="A1449" s="101"/>
      <c r="B1449" s="101"/>
      <c r="C1449" s="101"/>
      <c r="D1449" s="101"/>
      <c r="E1449" s="101"/>
      <c r="F1449" s="101"/>
      <c r="G1449" s="101"/>
      <c r="H1449" s="101"/>
      <c r="I1449" s="101"/>
      <c r="J1449" s="101"/>
      <c r="K1449" s="101"/>
      <c r="L1449" s="101"/>
      <c r="M1449" s="101"/>
      <c r="N1449" s="101"/>
      <c r="O1449" s="101"/>
      <c r="P1449" s="101"/>
      <c r="Q1449" s="101"/>
      <c r="R1449" s="101"/>
      <c r="S1449" s="101"/>
      <c r="T1449" s="101"/>
      <c r="U1449" s="101"/>
      <c r="V1449" s="101"/>
      <c r="W1449" s="101"/>
      <c r="X1449" s="101"/>
      <c r="Y1449" s="101"/>
      <c r="Z1449" s="101"/>
      <c r="AA1449" s="101"/>
      <c r="AB1449" s="101"/>
      <c r="AC1449" s="101"/>
      <c r="AD1449" s="101"/>
      <c r="AE1449" s="101"/>
      <c r="AF1449" s="101"/>
    </row>
    <row r="1450" spans="1:32">
      <c r="A1450" s="101"/>
      <c r="B1450" s="101"/>
      <c r="C1450" s="101"/>
      <c r="D1450" s="101"/>
      <c r="E1450" s="101"/>
      <c r="F1450" s="101"/>
      <c r="G1450" s="101"/>
      <c r="H1450" s="101"/>
      <c r="I1450" s="101"/>
      <c r="J1450" s="101"/>
      <c r="K1450" s="101"/>
      <c r="L1450" s="101"/>
      <c r="M1450" s="101"/>
      <c r="N1450" s="101"/>
      <c r="O1450" s="101"/>
      <c r="P1450" s="101"/>
      <c r="Q1450" s="101"/>
      <c r="R1450" s="101"/>
      <c r="S1450" s="101"/>
      <c r="T1450" s="101"/>
      <c r="U1450" s="101"/>
      <c r="V1450" s="101"/>
      <c r="W1450" s="101"/>
      <c r="X1450" s="101"/>
      <c r="Y1450" s="101"/>
      <c r="Z1450" s="101"/>
      <c r="AA1450" s="101"/>
      <c r="AB1450" s="101"/>
      <c r="AC1450" s="101"/>
      <c r="AD1450" s="101"/>
      <c r="AE1450" s="101"/>
      <c r="AF1450" s="101"/>
    </row>
    <row r="1451" spans="1:32">
      <c r="A1451" s="101"/>
      <c r="B1451" s="101"/>
      <c r="C1451" s="101"/>
      <c r="D1451" s="101"/>
      <c r="E1451" s="101"/>
      <c r="F1451" s="101"/>
      <c r="G1451" s="101"/>
      <c r="H1451" s="101"/>
      <c r="I1451" s="101"/>
      <c r="J1451" s="101"/>
      <c r="K1451" s="101"/>
      <c r="L1451" s="101"/>
      <c r="M1451" s="101"/>
      <c r="N1451" s="101"/>
      <c r="O1451" s="101"/>
      <c r="P1451" s="101"/>
      <c r="Q1451" s="101"/>
      <c r="R1451" s="101"/>
      <c r="S1451" s="101"/>
      <c r="T1451" s="101"/>
      <c r="U1451" s="101"/>
      <c r="V1451" s="101"/>
      <c r="W1451" s="101"/>
      <c r="X1451" s="101"/>
      <c r="Y1451" s="101"/>
      <c r="Z1451" s="101"/>
      <c r="AA1451" s="101"/>
      <c r="AB1451" s="101"/>
      <c r="AC1451" s="101"/>
      <c r="AD1451" s="101"/>
      <c r="AE1451" s="101"/>
      <c r="AF1451" s="101"/>
    </row>
    <row r="1452" spans="1:32">
      <c r="A1452" s="101"/>
      <c r="B1452" s="101"/>
      <c r="C1452" s="101"/>
      <c r="D1452" s="101"/>
      <c r="E1452" s="101"/>
      <c r="F1452" s="101"/>
      <c r="G1452" s="101"/>
      <c r="H1452" s="101"/>
      <c r="I1452" s="101"/>
      <c r="J1452" s="101"/>
      <c r="K1452" s="101"/>
      <c r="L1452" s="101"/>
      <c r="M1452" s="101"/>
      <c r="N1452" s="101"/>
      <c r="O1452" s="101"/>
      <c r="P1452" s="101"/>
      <c r="Q1452" s="101"/>
      <c r="R1452" s="101"/>
      <c r="S1452" s="101"/>
      <c r="T1452" s="101"/>
      <c r="U1452" s="101"/>
      <c r="V1452" s="101"/>
      <c r="W1452" s="101"/>
      <c r="X1452" s="101"/>
      <c r="Y1452" s="101"/>
      <c r="Z1452" s="101"/>
      <c r="AA1452" s="101"/>
      <c r="AB1452" s="101"/>
      <c r="AC1452" s="101"/>
      <c r="AD1452" s="101"/>
      <c r="AE1452" s="101"/>
      <c r="AF1452" s="101"/>
    </row>
    <row r="1453" spans="1:32">
      <c r="A1453" s="101"/>
      <c r="B1453" s="101"/>
      <c r="C1453" s="101"/>
      <c r="D1453" s="101"/>
      <c r="E1453" s="101"/>
      <c r="F1453" s="101"/>
      <c r="G1453" s="101"/>
      <c r="H1453" s="101"/>
      <c r="I1453" s="101"/>
      <c r="J1453" s="101"/>
      <c r="K1453" s="101"/>
      <c r="L1453" s="101"/>
      <c r="M1453" s="101"/>
      <c r="N1453" s="101"/>
      <c r="O1453" s="101"/>
      <c r="P1453" s="101"/>
      <c r="Q1453" s="101"/>
      <c r="R1453" s="101"/>
      <c r="S1453" s="101"/>
      <c r="T1453" s="101"/>
      <c r="U1453" s="101"/>
      <c r="V1453" s="101"/>
      <c r="W1453" s="101"/>
      <c r="X1453" s="101"/>
      <c r="Y1453" s="101"/>
      <c r="Z1453" s="101"/>
      <c r="AA1453" s="101"/>
      <c r="AB1453" s="101"/>
      <c r="AC1453" s="101"/>
      <c r="AD1453" s="101"/>
      <c r="AE1453" s="101"/>
      <c r="AF1453" s="101"/>
    </row>
    <row r="1454" spans="1:32">
      <c r="A1454" s="101"/>
      <c r="B1454" s="101"/>
      <c r="C1454" s="101"/>
      <c r="D1454" s="101"/>
      <c r="E1454" s="101"/>
      <c r="F1454" s="101"/>
      <c r="G1454" s="101"/>
      <c r="H1454" s="101"/>
      <c r="I1454" s="101"/>
      <c r="J1454" s="101"/>
      <c r="K1454" s="101"/>
      <c r="L1454" s="101"/>
      <c r="M1454" s="101"/>
      <c r="N1454" s="101"/>
      <c r="O1454" s="101"/>
      <c r="P1454" s="101"/>
      <c r="Q1454" s="101"/>
      <c r="R1454" s="101"/>
      <c r="S1454" s="101"/>
      <c r="T1454" s="101"/>
      <c r="U1454" s="101"/>
      <c r="V1454" s="101"/>
      <c r="W1454" s="101"/>
      <c r="X1454" s="101"/>
      <c r="Y1454" s="101"/>
      <c r="Z1454" s="101"/>
      <c r="AA1454" s="101"/>
      <c r="AB1454" s="101"/>
      <c r="AC1454" s="101"/>
      <c r="AD1454" s="101"/>
      <c r="AE1454" s="101"/>
      <c r="AF1454" s="101"/>
    </row>
    <row r="1455" spans="1:32">
      <c r="A1455" s="101"/>
      <c r="B1455" s="101"/>
      <c r="C1455" s="101"/>
      <c r="D1455" s="101"/>
      <c r="E1455" s="101"/>
      <c r="F1455" s="101"/>
      <c r="G1455" s="101"/>
      <c r="H1455" s="101"/>
      <c r="I1455" s="101"/>
      <c r="J1455" s="101"/>
      <c r="K1455" s="101"/>
      <c r="L1455" s="101"/>
      <c r="M1455" s="101"/>
      <c r="N1455" s="101"/>
      <c r="O1455" s="101"/>
      <c r="P1455" s="101"/>
      <c r="Q1455" s="101"/>
      <c r="R1455" s="101"/>
      <c r="S1455" s="101"/>
      <c r="T1455" s="101"/>
      <c r="U1455" s="101"/>
      <c r="V1455" s="101"/>
      <c r="W1455" s="101"/>
      <c r="X1455" s="101"/>
      <c r="Y1455" s="101"/>
      <c r="Z1455" s="101"/>
      <c r="AA1455" s="101"/>
      <c r="AB1455" s="101"/>
      <c r="AC1455" s="101"/>
      <c r="AD1455" s="101"/>
      <c r="AE1455" s="101"/>
      <c r="AF1455" s="101"/>
    </row>
    <row r="1456" spans="1:32">
      <c r="A1456" s="101"/>
      <c r="B1456" s="101"/>
      <c r="C1456" s="101"/>
      <c r="D1456" s="101"/>
      <c r="E1456" s="101"/>
      <c r="F1456" s="101"/>
      <c r="G1456" s="101"/>
      <c r="H1456" s="101"/>
      <c r="I1456" s="101"/>
      <c r="J1456" s="101"/>
      <c r="K1456" s="101"/>
      <c r="L1456" s="101"/>
      <c r="M1456" s="101"/>
      <c r="N1456" s="101"/>
      <c r="O1456" s="101"/>
      <c r="P1456" s="101"/>
      <c r="Q1456" s="101"/>
      <c r="R1456" s="101"/>
      <c r="S1456" s="101"/>
      <c r="T1456" s="101"/>
      <c r="U1456" s="101"/>
      <c r="V1456" s="101"/>
      <c r="W1456" s="101"/>
      <c r="X1456" s="101"/>
      <c r="Y1456" s="101"/>
      <c r="Z1456" s="101"/>
      <c r="AA1456" s="101"/>
      <c r="AB1456" s="101"/>
      <c r="AC1456" s="101"/>
      <c r="AD1456" s="101"/>
      <c r="AE1456" s="101"/>
      <c r="AF1456" s="101"/>
    </row>
    <row r="1457" spans="1:32">
      <c r="A1457" s="101"/>
      <c r="B1457" s="101"/>
      <c r="C1457" s="101"/>
      <c r="D1457" s="101"/>
      <c r="E1457" s="101"/>
      <c r="F1457" s="101"/>
      <c r="G1457" s="101"/>
      <c r="H1457" s="101"/>
      <c r="I1457" s="101"/>
      <c r="J1457" s="101"/>
      <c r="K1457" s="101"/>
      <c r="L1457" s="101"/>
      <c r="M1457" s="101"/>
      <c r="N1457" s="101"/>
      <c r="O1457" s="101"/>
      <c r="P1457" s="101"/>
      <c r="Q1457" s="101"/>
      <c r="R1457" s="101"/>
      <c r="S1457" s="101"/>
      <c r="T1457" s="101"/>
      <c r="U1457" s="101"/>
      <c r="V1457" s="101"/>
      <c r="W1457" s="101"/>
      <c r="X1457" s="101"/>
      <c r="Y1457" s="101"/>
      <c r="Z1457" s="101"/>
      <c r="AA1457" s="101"/>
      <c r="AB1457" s="101"/>
      <c r="AC1457" s="101"/>
      <c r="AD1457" s="101"/>
      <c r="AE1457" s="101"/>
      <c r="AF1457" s="101"/>
    </row>
    <row r="1458" spans="1:32">
      <c r="A1458" s="101"/>
      <c r="B1458" s="101"/>
      <c r="C1458" s="101"/>
      <c r="D1458" s="101"/>
      <c r="E1458" s="101"/>
      <c r="F1458" s="101"/>
      <c r="G1458" s="101"/>
      <c r="H1458" s="101"/>
      <c r="I1458" s="101"/>
      <c r="J1458" s="101"/>
      <c r="K1458" s="101"/>
      <c r="L1458" s="101"/>
      <c r="M1458" s="101"/>
      <c r="N1458" s="101"/>
      <c r="O1458" s="101"/>
      <c r="P1458" s="101"/>
      <c r="Q1458" s="101"/>
      <c r="R1458" s="101"/>
      <c r="S1458" s="101"/>
      <c r="T1458" s="101"/>
      <c r="U1458" s="101"/>
      <c r="V1458" s="101"/>
      <c r="W1458" s="101"/>
      <c r="X1458" s="101"/>
      <c r="Y1458" s="101"/>
      <c r="Z1458" s="101"/>
      <c r="AA1458" s="101"/>
      <c r="AB1458" s="101"/>
      <c r="AC1458" s="101"/>
      <c r="AD1458" s="101"/>
      <c r="AE1458" s="101"/>
      <c r="AF1458" s="101"/>
    </row>
    <row r="1459" spans="1:32">
      <c r="A1459" s="101"/>
      <c r="B1459" s="101"/>
      <c r="C1459" s="101"/>
      <c r="D1459" s="101"/>
      <c r="E1459" s="101"/>
      <c r="F1459" s="101"/>
      <c r="G1459" s="101"/>
      <c r="H1459" s="101"/>
      <c r="I1459" s="101"/>
      <c r="J1459" s="101"/>
      <c r="K1459" s="101"/>
      <c r="L1459" s="101"/>
      <c r="M1459" s="101"/>
      <c r="N1459" s="101"/>
      <c r="O1459" s="101"/>
      <c r="P1459" s="101"/>
      <c r="Q1459" s="101"/>
      <c r="R1459" s="101"/>
      <c r="S1459" s="101"/>
      <c r="T1459" s="101"/>
      <c r="U1459" s="101"/>
      <c r="V1459" s="101"/>
      <c r="W1459" s="101"/>
      <c r="X1459" s="101"/>
      <c r="Y1459" s="101"/>
      <c r="Z1459" s="101"/>
      <c r="AA1459" s="101"/>
      <c r="AB1459" s="101"/>
      <c r="AC1459" s="101"/>
      <c r="AD1459" s="101"/>
      <c r="AE1459" s="101"/>
      <c r="AF1459" s="101"/>
    </row>
    <row r="1460" spans="1:32">
      <c r="A1460" s="101"/>
      <c r="B1460" s="101"/>
      <c r="C1460" s="101"/>
      <c r="D1460" s="101"/>
      <c r="E1460" s="101"/>
      <c r="F1460" s="101"/>
      <c r="G1460" s="101"/>
      <c r="H1460" s="101"/>
      <c r="I1460" s="101"/>
      <c r="J1460" s="101"/>
      <c r="K1460" s="101"/>
      <c r="L1460" s="101"/>
      <c r="M1460" s="101"/>
      <c r="N1460" s="101"/>
      <c r="O1460" s="101"/>
      <c r="P1460" s="101"/>
      <c r="Q1460" s="101"/>
      <c r="R1460" s="101"/>
      <c r="S1460" s="101"/>
      <c r="T1460" s="101"/>
      <c r="U1460" s="101"/>
      <c r="V1460" s="101"/>
      <c r="W1460" s="101"/>
      <c r="X1460" s="101"/>
      <c r="Y1460" s="101"/>
      <c r="Z1460" s="101"/>
      <c r="AA1460" s="101"/>
      <c r="AB1460" s="101"/>
      <c r="AC1460" s="101"/>
      <c r="AD1460" s="101"/>
      <c r="AE1460" s="101"/>
      <c r="AF1460" s="101"/>
    </row>
    <row r="1461" spans="1:32">
      <c r="A1461" s="101"/>
      <c r="B1461" s="101"/>
      <c r="C1461" s="101"/>
      <c r="D1461" s="101"/>
      <c r="E1461" s="101"/>
      <c r="F1461" s="101"/>
      <c r="G1461" s="101"/>
      <c r="H1461" s="101"/>
      <c r="I1461" s="101"/>
      <c r="J1461" s="101"/>
      <c r="K1461" s="101"/>
      <c r="L1461" s="101"/>
      <c r="M1461" s="101"/>
      <c r="N1461" s="101"/>
      <c r="O1461" s="101"/>
      <c r="P1461" s="101"/>
      <c r="Q1461" s="101"/>
      <c r="R1461" s="101"/>
      <c r="S1461" s="101"/>
      <c r="T1461" s="101"/>
      <c r="U1461" s="101"/>
      <c r="V1461" s="101"/>
      <c r="W1461" s="101"/>
      <c r="X1461" s="101"/>
      <c r="Y1461" s="101"/>
      <c r="Z1461" s="101"/>
      <c r="AA1461" s="101"/>
      <c r="AB1461" s="101"/>
      <c r="AC1461" s="101"/>
      <c r="AD1461" s="101"/>
      <c r="AE1461" s="101"/>
      <c r="AF1461" s="101"/>
    </row>
    <row r="1462" spans="1:32">
      <c r="A1462" s="101"/>
      <c r="B1462" s="101"/>
      <c r="C1462" s="101"/>
      <c r="D1462" s="101"/>
      <c r="E1462" s="101"/>
      <c r="F1462" s="101"/>
      <c r="G1462" s="101"/>
      <c r="H1462" s="101"/>
      <c r="I1462" s="101"/>
      <c r="J1462" s="101"/>
      <c r="K1462" s="101"/>
      <c r="L1462" s="101"/>
      <c r="M1462" s="101"/>
      <c r="N1462" s="101"/>
      <c r="O1462" s="101"/>
      <c r="P1462" s="101"/>
      <c r="Q1462" s="101"/>
      <c r="R1462" s="101"/>
      <c r="S1462" s="101"/>
      <c r="T1462" s="101"/>
      <c r="U1462" s="101"/>
      <c r="V1462" s="101"/>
      <c r="W1462" s="101"/>
      <c r="X1462" s="101"/>
      <c r="Y1462" s="101"/>
      <c r="Z1462" s="101"/>
      <c r="AA1462" s="101"/>
      <c r="AB1462" s="101"/>
      <c r="AC1462" s="101"/>
      <c r="AD1462" s="101"/>
      <c r="AE1462" s="101"/>
      <c r="AF1462" s="101"/>
    </row>
    <row r="1463" spans="1:32">
      <c r="A1463" s="101"/>
      <c r="B1463" s="101"/>
      <c r="C1463" s="101"/>
      <c r="D1463" s="101"/>
      <c r="E1463" s="101"/>
      <c r="F1463" s="101"/>
      <c r="G1463" s="101"/>
      <c r="H1463" s="101"/>
      <c r="I1463" s="101"/>
      <c r="J1463" s="101"/>
      <c r="K1463" s="101"/>
      <c r="L1463" s="101"/>
      <c r="M1463" s="101"/>
      <c r="N1463" s="101"/>
      <c r="O1463" s="101"/>
      <c r="P1463" s="101"/>
      <c r="Q1463" s="101"/>
      <c r="R1463" s="101"/>
      <c r="S1463" s="101"/>
      <c r="T1463" s="101"/>
      <c r="U1463" s="101"/>
      <c r="V1463" s="101"/>
      <c r="W1463" s="101"/>
      <c r="X1463" s="101"/>
      <c r="Y1463" s="101"/>
      <c r="Z1463" s="101"/>
      <c r="AA1463" s="101"/>
      <c r="AB1463" s="101"/>
      <c r="AC1463" s="101"/>
      <c r="AD1463" s="101"/>
      <c r="AE1463" s="101"/>
      <c r="AF1463" s="101"/>
    </row>
    <row r="1464" spans="1:32">
      <c r="A1464" s="101"/>
      <c r="B1464" s="101"/>
      <c r="C1464" s="101"/>
      <c r="D1464" s="101"/>
      <c r="E1464" s="101"/>
      <c r="F1464" s="101"/>
      <c r="G1464" s="101"/>
      <c r="H1464" s="101"/>
      <c r="I1464" s="101"/>
      <c r="J1464" s="101"/>
      <c r="K1464" s="101"/>
      <c r="L1464" s="101"/>
      <c r="M1464" s="101"/>
      <c r="N1464" s="101"/>
      <c r="O1464" s="101"/>
      <c r="P1464" s="101"/>
      <c r="Q1464" s="101"/>
      <c r="R1464" s="101"/>
      <c r="S1464" s="101"/>
      <c r="T1464" s="101"/>
      <c r="U1464" s="101"/>
      <c r="V1464" s="101"/>
      <c r="W1464" s="101"/>
      <c r="X1464" s="101"/>
      <c r="Y1464" s="101"/>
      <c r="Z1464" s="101"/>
      <c r="AA1464" s="101"/>
      <c r="AB1464" s="101"/>
      <c r="AC1464" s="101"/>
      <c r="AD1464" s="101"/>
      <c r="AE1464" s="101"/>
      <c r="AF1464" s="101"/>
    </row>
    <row r="1465" spans="1:32">
      <c r="A1465" s="101"/>
      <c r="B1465" s="101"/>
      <c r="C1465" s="101"/>
      <c r="D1465" s="101"/>
      <c r="E1465" s="101"/>
      <c r="F1465" s="101"/>
      <c r="G1465" s="101"/>
      <c r="H1465" s="101"/>
      <c r="I1465" s="101"/>
      <c r="J1465" s="101"/>
      <c r="K1465" s="101"/>
      <c r="L1465" s="101"/>
      <c r="M1465" s="101"/>
      <c r="N1465" s="101"/>
      <c r="O1465" s="101"/>
      <c r="P1465" s="101"/>
      <c r="Q1465" s="101"/>
      <c r="R1465" s="101"/>
      <c r="S1465" s="101"/>
      <c r="T1465" s="101"/>
      <c r="U1465" s="101"/>
      <c r="V1465" s="101"/>
      <c r="W1465" s="101"/>
      <c r="X1465" s="101"/>
      <c r="Y1465" s="101"/>
      <c r="Z1465" s="101"/>
      <c r="AA1465" s="101"/>
      <c r="AB1465" s="101"/>
      <c r="AC1465" s="101"/>
      <c r="AD1465" s="101"/>
      <c r="AE1465" s="101"/>
      <c r="AF1465" s="101"/>
    </row>
    <row r="1466" spans="1:32">
      <c r="A1466" s="101"/>
      <c r="B1466" s="101"/>
      <c r="C1466" s="101"/>
      <c r="D1466" s="101"/>
      <c r="E1466" s="101"/>
      <c r="F1466" s="101"/>
      <c r="G1466" s="101"/>
      <c r="H1466" s="101"/>
      <c r="I1466" s="101"/>
      <c r="J1466" s="101"/>
      <c r="K1466" s="101"/>
      <c r="L1466" s="101"/>
      <c r="M1466" s="101"/>
      <c r="N1466" s="101"/>
      <c r="O1466" s="101"/>
      <c r="P1466" s="101"/>
      <c r="Q1466" s="101"/>
      <c r="R1466" s="101"/>
      <c r="S1466" s="101"/>
      <c r="T1466" s="101"/>
      <c r="U1466" s="101"/>
      <c r="V1466" s="101"/>
      <c r="W1466" s="101"/>
      <c r="X1466" s="101"/>
      <c r="Y1466" s="101"/>
      <c r="Z1466" s="101"/>
      <c r="AA1466" s="101"/>
      <c r="AB1466" s="101"/>
      <c r="AC1466" s="101"/>
      <c r="AD1466" s="101"/>
      <c r="AE1466" s="101"/>
      <c r="AF1466" s="101"/>
    </row>
    <row r="1467" spans="1:32">
      <c r="A1467" s="101"/>
      <c r="B1467" s="101"/>
      <c r="C1467" s="101"/>
      <c r="D1467" s="101"/>
      <c r="E1467" s="101"/>
      <c r="F1467" s="101"/>
      <c r="G1467" s="101"/>
      <c r="H1467" s="101"/>
      <c r="I1467" s="101"/>
      <c r="J1467" s="101"/>
      <c r="K1467" s="101"/>
      <c r="L1467" s="101"/>
      <c r="M1467" s="101"/>
      <c r="N1467" s="101"/>
      <c r="O1467" s="101"/>
      <c r="P1467" s="101"/>
      <c r="Q1467" s="101"/>
      <c r="R1467" s="101"/>
      <c r="S1467" s="101"/>
      <c r="T1467" s="101"/>
      <c r="U1467" s="101"/>
      <c r="V1467" s="101"/>
      <c r="W1467" s="101"/>
      <c r="X1467" s="101"/>
      <c r="Y1467" s="101"/>
      <c r="Z1467" s="101"/>
      <c r="AA1467" s="101"/>
      <c r="AB1467" s="101"/>
      <c r="AC1467" s="101"/>
      <c r="AD1467" s="101"/>
      <c r="AE1467" s="101"/>
      <c r="AF1467" s="101"/>
    </row>
    <row r="1468" spans="1:32">
      <c r="A1468" s="101"/>
      <c r="B1468" s="101"/>
      <c r="C1468" s="101"/>
      <c r="D1468" s="101"/>
      <c r="E1468" s="101"/>
      <c r="F1468" s="101"/>
      <c r="G1468" s="101"/>
      <c r="H1468" s="101"/>
      <c r="I1468" s="101"/>
      <c r="J1468" s="101"/>
      <c r="K1468" s="101"/>
      <c r="L1468" s="101"/>
      <c r="M1468" s="101"/>
      <c r="N1468" s="101"/>
      <c r="O1468" s="101"/>
      <c r="P1468" s="101"/>
      <c r="Q1468" s="101"/>
      <c r="R1468" s="101"/>
      <c r="S1468" s="101"/>
      <c r="T1468" s="101"/>
      <c r="U1468" s="101"/>
      <c r="V1468" s="101"/>
      <c r="W1468" s="101"/>
      <c r="X1468" s="101"/>
      <c r="Y1468" s="101"/>
      <c r="Z1468" s="101"/>
      <c r="AA1468" s="101"/>
      <c r="AB1468" s="101"/>
      <c r="AC1468" s="101"/>
      <c r="AD1468" s="101"/>
      <c r="AE1468" s="101"/>
      <c r="AF1468" s="101"/>
    </row>
    <row r="1469" spans="1:32">
      <c r="A1469" s="101"/>
      <c r="B1469" s="101"/>
      <c r="C1469" s="101"/>
      <c r="D1469" s="101"/>
      <c r="E1469" s="101"/>
      <c r="F1469" s="101"/>
      <c r="G1469" s="101"/>
      <c r="H1469" s="101"/>
      <c r="I1469" s="101"/>
      <c r="J1469" s="101"/>
      <c r="K1469" s="101"/>
      <c r="L1469" s="101"/>
      <c r="M1469" s="101"/>
      <c r="N1469" s="101"/>
      <c r="O1469" s="101"/>
      <c r="P1469" s="101"/>
      <c r="Q1469" s="101"/>
      <c r="R1469" s="101"/>
      <c r="S1469" s="101"/>
      <c r="T1469" s="101"/>
      <c r="U1469" s="101"/>
      <c r="V1469" s="101"/>
      <c r="W1469" s="101"/>
      <c r="X1469" s="101"/>
      <c r="Y1469" s="101"/>
      <c r="Z1469" s="101"/>
      <c r="AA1469" s="101"/>
      <c r="AB1469" s="101"/>
      <c r="AC1469" s="101"/>
      <c r="AD1469" s="101"/>
      <c r="AE1469" s="101"/>
      <c r="AF1469" s="101"/>
    </row>
    <row r="1470" spans="1:32">
      <c r="A1470" s="101"/>
      <c r="B1470" s="101"/>
      <c r="C1470" s="101"/>
      <c r="D1470" s="101"/>
      <c r="E1470" s="101"/>
      <c r="F1470" s="101"/>
      <c r="G1470" s="101"/>
      <c r="H1470" s="101"/>
      <c r="I1470" s="101"/>
      <c r="J1470" s="101"/>
      <c r="K1470" s="101"/>
      <c r="L1470" s="101"/>
      <c r="M1470" s="101"/>
      <c r="N1470" s="101"/>
      <c r="O1470" s="101"/>
      <c r="P1470" s="101"/>
      <c r="Q1470" s="101"/>
      <c r="R1470" s="101"/>
      <c r="S1470" s="101"/>
      <c r="T1470" s="101"/>
      <c r="U1470" s="101"/>
      <c r="V1470" s="101"/>
      <c r="W1470" s="101"/>
      <c r="X1470" s="101"/>
      <c r="Y1470" s="101"/>
      <c r="Z1470" s="101"/>
      <c r="AA1470" s="101"/>
      <c r="AB1470" s="101"/>
      <c r="AC1470" s="101"/>
      <c r="AD1470" s="101"/>
      <c r="AE1470" s="101"/>
      <c r="AF1470" s="101"/>
    </row>
    <row r="1471" spans="1:32">
      <c r="A1471" s="101"/>
      <c r="B1471" s="101"/>
      <c r="C1471" s="101"/>
      <c r="D1471" s="101"/>
      <c r="E1471" s="101"/>
      <c r="F1471" s="101"/>
      <c r="G1471" s="101"/>
      <c r="H1471" s="101"/>
      <c r="I1471" s="101"/>
      <c r="J1471" s="101"/>
      <c r="K1471" s="101"/>
      <c r="L1471" s="101"/>
      <c r="M1471" s="101"/>
      <c r="N1471" s="101"/>
      <c r="O1471" s="101"/>
      <c r="P1471" s="101"/>
      <c r="Q1471" s="101"/>
      <c r="R1471" s="101"/>
      <c r="S1471" s="101"/>
      <c r="T1471" s="101"/>
      <c r="U1471" s="101"/>
      <c r="V1471" s="101"/>
      <c r="W1471" s="101"/>
      <c r="X1471" s="101"/>
      <c r="Y1471" s="101"/>
      <c r="Z1471" s="101"/>
      <c r="AA1471" s="101"/>
      <c r="AB1471" s="101"/>
      <c r="AC1471" s="101"/>
      <c r="AD1471" s="101"/>
      <c r="AE1471" s="101"/>
      <c r="AF1471" s="101"/>
    </row>
    <row r="1472" spans="1:32">
      <c r="A1472" s="101"/>
      <c r="B1472" s="101"/>
      <c r="C1472" s="101"/>
      <c r="D1472" s="101"/>
      <c r="E1472" s="101"/>
      <c r="F1472" s="101"/>
      <c r="G1472" s="101"/>
      <c r="H1472" s="101"/>
      <c r="I1472" s="101"/>
      <c r="J1472" s="101"/>
      <c r="K1472" s="101"/>
      <c r="L1472" s="101"/>
      <c r="M1472" s="101"/>
      <c r="N1472" s="101"/>
      <c r="O1472" s="101"/>
      <c r="P1472" s="101"/>
      <c r="Q1472" s="101"/>
      <c r="R1472" s="101"/>
      <c r="S1472" s="101"/>
      <c r="T1472" s="101"/>
      <c r="U1472" s="101"/>
      <c r="V1472" s="101"/>
      <c r="W1472" s="101"/>
      <c r="X1472" s="101"/>
      <c r="Y1472" s="101"/>
      <c r="Z1472" s="101"/>
      <c r="AA1472" s="101"/>
      <c r="AB1472" s="101"/>
      <c r="AC1472" s="101"/>
      <c r="AD1472" s="101"/>
      <c r="AE1472" s="101"/>
      <c r="AF1472" s="101"/>
    </row>
    <row r="1473" spans="1:32">
      <c r="A1473" s="101"/>
      <c r="B1473" s="101"/>
      <c r="C1473" s="101"/>
      <c r="D1473" s="101"/>
      <c r="E1473" s="101"/>
      <c r="F1473" s="101"/>
      <c r="G1473" s="101"/>
      <c r="H1473" s="101"/>
      <c r="I1473" s="101"/>
      <c r="J1473" s="101"/>
      <c r="K1473" s="101"/>
      <c r="L1473" s="101"/>
      <c r="M1473" s="101"/>
      <c r="N1473" s="101"/>
      <c r="O1473" s="101"/>
      <c r="P1473" s="101"/>
      <c r="Q1473" s="101"/>
      <c r="R1473" s="101"/>
      <c r="S1473" s="101"/>
      <c r="T1473" s="101"/>
      <c r="U1473" s="101"/>
      <c r="V1473" s="101"/>
      <c r="W1473" s="101"/>
      <c r="X1473" s="101"/>
      <c r="Y1473" s="101"/>
      <c r="Z1473" s="101"/>
      <c r="AA1473" s="101"/>
      <c r="AB1473" s="101"/>
      <c r="AC1473" s="101"/>
      <c r="AD1473" s="101"/>
      <c r="AE1473" s="101"/>
      <c r="AF1473" s="101"/>
    </row>
    <row r="1474" spans="1:32">
      <c r="A1474" s="101"/>
      <c r="B1474" s="101"/>
      <c r="C1474" s="101"/>
      <c r="D1474" s="101"/>
      <c r="E1474" s="101"/>
      <c r="F1474" s="101"/>
      <c r="G1474" s="101"/>
      <c r="H1474" s="101"/>
      <c r="I1474" s="101"/>
      <c r="J1474" s="101"/>
      <c r="K1474" s="101"/>
      <c r="L1474" s="101"/>
      <c r="M1474" s="101"/>
      <c r="N1474" s="101"/>
      <c r="O1474" s="101"/>
      <c r="P1474" s="101"/>
      <c r="Q1474" s="101"/>
      <c r="R1474" s="101"/>
      <c r="S1474" s="101"/>
      <c r="T1474" s="101"/>
      <c r="U1474" s="101"/>
      <c r="V1474" s="101"/>
      <c r="W1474" s="101"/>
      <c r="X1474" s="101"/>
      <c r="Y1474" s="101"/>
      <c r="Z1474" s="101"/>
      <c r="AA1474" s="101"/>
      <c r="AB1474" s="101"/>
      <c r="AC1474" s="101"/>
      <c r="AD1474" s="101"/>
      <c r="AE1474" s="101"/>
      <c r="AF1474" s="101"/>
    </row>
    <row r="1475" spans="1:32">
      <c r="A1475" s="101"/>
      <c r="B1475" s="101"/>
      <c r="C1475" s="101"/>
      <c r="D1475" s="101"/>
      <c r="E1475" s="101"/>
      <c r="F1475" s="101"/>
      <c r="G1475" s="101"/>
      <c r="H1475" s="101"/>
      <c r="I1475" s="101"/>
      <c r="J1475" s="101"/>
      <c r="K1475" s="101"/>
      <c r="L1475" s="101"/>
      <c r="M1475" s="101"/>
      <c r="N1475" s="101"/>
      <c r="O1475" s="101"/>
      <c r="P1475" s="101"/>
      <c r="Q1475" s="101"/>
      <c r="R1475" s="101"/>
      <c r="S1475" s="101"/>
      <c r="T1475" s="101"/>
      <c r="U1475" s="101"/>
      <c r="V1475" s="101"/>
      <c r="W1475" s="101"/>
      <c r="X1475" s="101"/>
      <c r="Y1475" s="101"/>
      <c r="Z1475" s="101"/>
      <c r="AA1475" s="101"/>
      <c r="AB1475" s="101"/>
      <c r="AC1475" s="101"/>
      <c r="AD1475" s="101"/>
      <c r="AE1475" s="101"/>
      <c r="AF1475" s="101"/>
    </row>
    <row r="1476" spans="1:32">
      <c r="A1476" s="101"/>
      <c r="B1476" s="101"/>
      <c r="C1476" s="101"/>
      <c r="D1476" s="101"/>
      <c r="E1476" s="101"/>
      <c r="F1476" s="101"/>
      <c r="G1476" s="101"/>
      <c r="H1476" s="101"/>
      <c r="I1476" s="101"/>
      <c r="J1476" s="101"/>
      <c r="K1476" s="101"/>
      <c r="L1476" s="101"/>
      <c r="M1476" s="101"/>
      <c r="N1476" s="101"/>
      <c r="O1476" s="101"/>
      <c r="P1476" s="101"/>
      <c r="Q1476" s="101"/>
      <c r="R1476" s="101"/>
      <c r="S1476" s="101"/>
      <c r="T1476" s="101"/>
      <c r="U1476" s="101"/>
      <c r="V1476" s="101"/>
      <c r="W1476" s="101"/>
      <c r="X1476" s="101"/>
      <c r="Y1476" s="101"/>
      <c r="Z1476" s="101"/>
      <c r="AA1476" s="101"/>
      <c r="AB1476" s="101"/>
      <c r="AC1476" s="101"/>
      <c r="AD1476" s="101"/>
      <c r="AE1476" s="101"/>
      <c r="AF1476" s="101"/>
    </row>
    <row r="1477" spans="1:32">
      <c r="A1477" s="101"/>
      <c r="B1477" s="101"/>
      <c r="C1477" s="101"/>
      <c r="D1477" s="101"/>
      <c r="E1477" s="101"/>
      <c r="F1477" s="101"/>
      <c r="G1477" s="101"/>
      <c r="H1477" s="101"/>
      <c r="I1477" s="101"/>
      <c r="J1477" s="101"/>
      <c r="K1477" s="101"/>
      <c r="L1477" s="101"/>
      <c r="M1477" s="101"/>
      <c r="N1477" s="101"/>
      <c r="O1477" s="101"/>
      <c r="P1477" s="101"/>
      <c r="Q1477" s="101"/>
      <c r="R1477" s="101"/>
      <c r="S1477" s="101"/>
      <c r="T1477" s="101"/>
      <c r="U1477" s="101"/>
      <c r="V1477" s="101"/>
      <c r="W1477" s="101"/>
      <c r="X1477" s="101"/>
      <c r="Y1477" s="101"/>
      <c r="Z1477" s="101"/>
      <c r="AA1477" s="101"/>
      <c r="AB1477" s="101"/>
      <c r="AC1477" s="101"/>
      <c r="AD1477" s="101"/>
      <c r="AE1477" s="101"/>
      <c r="AF1477" s="101"/>
    </row>
    <row r="1478" spans="1:32">
      <c r="A1478" s="101"/>
      <c r="B1478" s="101"/>
      <c r="C1478" s="101"/>
      <c r="D1478" s="101"/>
      <c r="E1478" s="101"/>
      <c r="F1478" s="101"/>
      <c r="G1478" s="101"/>
      <c r="H1478" s="101"/>
      <c r="I1478" s="101"/>
      <c r="J1478" s="101"/>
      <c r="K1478" s="101"/>
      <c r="L1478" s="101"/>
      <c r="M1478" s="101"/>
      <c r="N1478" s="101"/>
      <c r="O1478" s="101"/>
      <c r="P1478" s="101"/>
      <c r="Q1478" s="101"/>
      <c r="R1478" s="101"/>
      <c r="S1478" s="101"/>
      <c r="T1478" s="101"/>
      <c r="U1478" s="101"/>
      <c r="V1478" s="101"/>
      <c r="W1478" s="101"/>
      <c r="X1478" s="101"/>
      <c r="Y1478" s="101"/>
      <c r="Z1478" s="101"/>
      <c r="AA1478" s="101"/>
      <c r="AB1478" s="101"/>
      <c r="AC1478" s="101"/>
      <c r="AD1478" s="101"/>
      <c r="AE1478" s="101"/>
      <c r="AF1478" s="101"/>
    </row>
    <row r="1479" spans="1:32">
      <c r="A1479" s="101"/>
      <c r="B1479" s="101"/>
      <c r="C1479" s="101"/>
      <c r="D1479" s="101"/>
      <c r="E1479" s="101"/>
      <c r="F1479" s="101"/>
      <c r="G1479" s="101"/>
      <c r="H1479" s="101"/>
      <c r="I1479" s="101"/>
      <c r="J1479" s="101"/>
      <c r="K1479" s="101"/>
      <c r="L1479" s="101"/>
      <c r="M1479" s="101"/>
      <c r="N1479" s="101"/>
      <c r="O1479" s="101"/>
      <c r="P1479" s="101"/>
      <c r="Q1479" s="101"/>
      <c r="R1479" s="101"/>
      <c r="S1479" s="101"/>
      <c r="T1479" s="101"/>
      <c r="U1479" s="101"/>
      <c r="V1479" s="101"/>
      <c r="W1479" s="101"/>
      <c r="X1479" s="101"/>
      <c r="Y1479" s="101"/>
      <c r="Z1479" s="101"/>
      <c r="AA1479" s="101"/>
      <c r="AB1479" s="101"/>
      <c r="AC1479" s="101"/>
      <c r="AD1479" s="101"/>
      <c r="AE1479" s="101"/>
      <c r="AF1479" s="101"/>
    </row>
    <row r="1480" spans="1:32">
      <c r="A1480" s="101"/>
      <c r="B1480" s="101"/>
      <c r="C1480" s="101"/>
      <c r="D1480" s="101"/>
      <c r="E1480" s="101"/>
      <c r="F1480" s="101"/>
      <c r="G1480" s="101"/>
      <c r="H1480" s="101"/>
      <c r="I1480" s="101"/>
      <c r="J1480" s="101"/>
      <c r="K1480" s="101"/>
      <c r="L1480" s="101"/>
      <c r="M1480" s="101"/>
      <c r="N1480" s="101"/>
      <c r="O1480" s="101"/>
      <c r="P1480" s="101"/>
      <c r="Q1480" s="101"/>
      <c r="R1480" s="101"/>
      <c r="S1480" s="101"/>
      <c r="T1480" s="101"/>
      <c r="U1480" s="101"/>
      <c r="V1480" s="101"/>
      <c r="W1480" s="101"/>
      <c r="X1480" s="101"/>
      <c r="Y1480" s="101"/>
      <c r="Z1480" s="101"/>
      <c r="AA1480" s="101"/>
      <c r="AB1480" s="101"/>
      <c r="AC1480" s="101"/>
      <c r="AD1480" s="101"/>
      <c r="AE1480" s="101"/>
      <c r="AF1480" s="101"/>
    </row>
    <row r="1481" spans="1:32">
      <c r="A1481" s="101"/>
      <c r="B1481" s="101"/>
      <c r="C1481" s="101"/>
      <c r="D1481" s="101"/>
      <c r="E1481" s="101"/>
      <c r="F1481" s="101"/>
      <c r="G1481" s="101"/>
      <c r="H1481" s="101"/>
      <c r="I1481" s="101"/>
      <c r="J1481" s="101"/>
      <c r="K1481" s="101"/>
      <c r="L1481" s="101"/>
      <c r="M1481" s="101"/>
      <c r="N1481" s="101"/>
      <c r="O1481" s="101"/>
      <c r="P1481" s="101"/>
      <c r="Q1481" s="101"/>
      <c r="R1481" s="101"/>
      <c r="S1481" s="101"/>
      <c r="T1481" s="101"/>
      <c r="U1481" s="101"/>
      <c r="V1481" s="101"/>
      <c r="W1481" s="101"/>
      <c r="X1481" s="101"/>
      <c r="Y1481" s="101"/>
      <c r="Z1481" s="101"/>
      <c r="AA1481" s="101"/>
      <c r="AB1481" s="101"/>
      <c r="AC1481" s="101"/>
      <c r="AD1481" s="101"/>
      <c r="AE1481" s="101"/>
      <c r="AF1481" s="101"/>
    </row>
    <row r="1482" spans="1:32">
      <c r="A1482" s="101"/>
      <c r="B1482" s="101"/>
      <c r="C1482" s="101"/>
      <c r="D1482" s="101"/>
      <c r="E1482" s="101"/>
      <c r="F1482" s="101"/>
      <c r="G1482" s="101"/>
      <c r="H1482" s="101"/>
      <c r="I1482" s="101"/>
      <c r="J1482" s="101"/>
      <c r="K1482" s="101"/>
      <c r="L1482" s="101"/>
      <c r="M1482" s="101"/>
      <c r="N1482" s="101"/>
      <c r="O1482" s="101"/>
      <c r="P1482" s="101"/>
      <c r="Q1482" s="101"/>
      <c r="R1482" s="101"/>
      <c r="S1482" s="101"/>
      <c r="T1482" s="101"/>
      <c r="U1482" s="101"/>
      <c r="V1482" s="101"/>
      <c r="W1482" s="101"/>
      <c r="X1482" s="101"/>
      <c r="Y1482" s="101"/>
      <c r="Z1482" s="101"/>
      <c r="AA1482" s="101"/>
      <c r="AB1482" s="101"/>
      <c r="AC1482" s="101"/>
      <c r="AD1482" s="101"/>
      <c r="AE1482" s="101"/>
      <c r="AF1482" s="101"/>
    </row>
    <row r="1483" spans="1:32">
      <c r="A1483" s="101"/>
      <c r="B1483" s="101"/>
      <c r="C1483" s="101"/>
      <c r="D1483" s="101"/>
      <c r="E1483" s="101"/>
      <c r="F1483" s="101"/>
      <c r="G1483" s="101"/>
      <c r="H1483" s="101"/>
      <c r="I1483" s="101"/>
      <c r="J1483" s="101"/>
      <c r="K1483" s="101"/>
      <c r="L1483" s="101"/>
      <c r="M1483" s="101"/>
      <c r="N1483" s="101"/>
      <c r="O1483" s="101"/>
      <c r="P1483" s="101"/>
      <c r="Q1483" s="101"/>
      <c r="R1483" s="101"/>
      <c r="S1483" s="101"/>
      <c r="T1483" s="101"/>
      <c r="U1483" s="101"/>
      <c r="V1483" s="101"/>
      <c r="W1483" s="101"/>
      <c r="X1483" s="101"/>
      <c r="Y1483" s="101"/>
      <c r="Z1483" s="101"/>
      <c r="AA1483" s="101"/>
      <c r="AB1483" s="101"/>
      <c r="AC1483" s="101"/>
      <c r="AD1483" s="101"/>
      <c r="AE1483" s="101"/>
      <c r="AF1483" s="101"/>
    </row>
    <row r="1484" spans="1:32">
      <c r="A1484" s="101"/>
      <c r="B1484" s="101"/>
      <c r="C1484" s="101"/>
      <c r="D1484" s="101"/>
      <c r="E1484" s="101"/>
      <c r="F1484" s="101"/>
      <c r="G1484" s="101"/>
      <c r="H1484" s="101"/>
      <c r="I1484" s="101"/>
      <c r="J1484" s="101"/>
      <c r="K1484" s="101"/>
      <c r="L1484" s="101"/>
      <c r="M1484" s="101"/>
      <c r="N1484" s="101"/>
      <c r="O1484" s="101"/>
      <c r="P1484" s="101"/>
      <c r="Q1484" s="101"/>
      <c r="R1484" s="101"/>
      <c r="S1484" s="101"/>
      <c r="T1484" s="101"/>
      <c r="U1484" s="101"/>
      <c r="V1484" s="101"/>
      <c r="W1484" s="101"/>
      <c r="X1484" s="101"/>
      <c r="Y1484" s="101"/>
      <c r="Z1484" s="101"/>
      <c r="AA1484" s="101"/>
      <c r="AB1484" s="101"/>
      <c r="AC1484" s="101"/>
      <c r="AD1484" s="101"/>
      <c r="AE1484" s="101"/>
      <c r="AF1484" s="101"/>
    </row>
    <row r="1485" spans="1:32">
      <c r="A1485" s="101"/>
      <c r="B1485" s="101"/>
      <c r="C1485" s="101"/>
      <c r="D1485" s="101"/>
      <c r="E1485" s="101"/>
      <c r="F1485" s="101"/>
      <c r="G1485" s="101"/>
      <c r="H1485" s="101"/>
      <c r="I1485" s="101"/>
      <c r="J1485" s="101"/>
      <c r="K1485" s="101"/>
      <c r="L1485" s="101"/>
      <c r="M1485" s="101"/>
      <c r="N1485" s="101"/>
      <c r="O1485" s="101"/>
      <c r="P1485" s="101"/>
      <c r="Q1485" s="101"/>
      <c r="R1485" s="101"/>
      <c r="S1485" s="101"/>
      <c r="T1485" s="101"/>
      <c r="U1485" s="101"/>
      <c r="V1485" s="101"/>
      <c r="W1485" s="101"/>
      <c r="X1485" s="101"/>
      <c r="Y1485" s="101"/>
      <c r="Z1485" s="101"/>
      <c r="AA1485" s="101"/>
      <c r="AB1485" s="101"/>
      <c r="AC1485" s="101"/>
      <c r="AD1485" s="101"/>
      <c r="AE1485" s="101"/>
      <c r="AF1485" s="101"/>
    </row>
    <row r="1486" spans="1:32">
      <c r="A1486" s="101"/>
      <c r="B1486" s="101"/>
      <c r="C1486" s="101"/>
      <c r="D1486" s="101"/>
      <c r="E1486" s="101"/>
      <c r="F1486" s="101"/>
      <c r="G1486" s="101"/>
      <c r="H1486" s="101"/>
      <c r="I1486" s="101"/>
      <c r="J1486" s="101"/>
      <c r="K1486" s="101"/>
      <c r="L1486" s="101"/>
      <c r="M1486" s="101"/>
      <c r="N1486" s="101"/>
      <c r="O1486" s="101"/>
      <c r="P1486" s="101"/>
      <c r="Q1486" s="101"/>
      <c r="R1486" s="101"/>
      <c r="S1486" s="101"/>
      <c r="T1486" s="101"/>
      <c r="U1486" s="101"/>
      <c r="V1486" s="101"/>
      <c r="W1486" s="101"/>
      <c r="X1486" s="101"/>
      <c r="Y1486" s="101"/>
      <c r="Z1486" s="101"/>
      <c r="AA1486" s="101"/>
      <c r="AB1486" s="101"/>
      <c r="AC1486" s="101"/>
      <c r="AD1486" s="101"/>
      <c r="AE1486" s="101"/>
      <c r="AF1486" s="101"/>
    </row>
    <row r="1487" spans="1:32">
      <c r="A1487" s="101"/>
      <c r="B1487" s="101"/>
      <c r="C1487" s="101"/>
      <c r="D1487" s="101"/>
      <c r="E1487" s="101"/>
      <c r="F1487" s="101"/>
      <c r="G1487" s="101"/>
      <c r="H1487" s="101"/>
      <c r="I1487" s="101"/>
      <c r="J1487" s="101"/>
      <c r="K1487" s="101"/>
      <c r="L1487" s="101"/>
      <c r="M1487" s="101"/>
      <c r="N1487" s="101"/>
      <c r="O1487" s="101"/>
      <c r="P1487" s="101"/>
      <c r="Q1487" s="101"/>
      <c r="R1487" s="101"/>
      <c r="S1487" s="101"/>
      <c r="T1487" s="101"/>
      <c r="U1487" s="101"/>
      <c r="V1487" s="101"/>
      <c r="W1487" s="101"/>
      <c r="X1487" s="101"/>
      <c r="Y1487" s="101"/>
      <c r="Z1487" s="101"/>
      <c r="AA1487" s="101"/>
      <c r="AB1487" s="101"/>
      <c r="AC1487" s="101"/>
      <c r="AD1487" s="101"/>
      <c r="AE1487" s="101"/>
      <c r="AF1487" s="101"/>
    </row>
    <row r="1488" spans="1:32">
      <c r="A1488" s="101"/>
      <c r="B1488" s="101"/>
      <c r="C1488" s="101"/>
      <c r="D1488" s="101"/>
      <c r="E1488" s="101"/>
      <c r="F1488" s="101"/>
      <c r="G1488" s="101"/>
      <c r="H1488" s="101"/>
      <c r="I1488" s="101"/>
      <c r="J1488" s="101"/>
      <c r="K1488" s="101"/>
      <c r="L1488" s="101"/>
      <c r="M1488" s="101"/>
      <c r="N1488" s="101"/>
      <c r="O1488" s="101"/>
      <c r="P1488" s="101"/>
      <c r="Q1488" s="101"/>
      <c r="R1488" s="101"/>
      <c r="S1488" s="101"/>
      <c r="T1488" s="101"/>
      <c r="U1488" s="101"/>
      <c r="V1488" s="101"/>
      <c r="W1488" s="101"/>
      <c r="X1488" s="101"/>
      <c r="Y1488" s="101"/>
      <c r="Z1488" s="101"/>
      <c r="AA1488" s="101"/>
      <c r="AB1488" s="101"/>
      <c r="AC1488" s="101"/>
      <c r="AD1488" s="101"/>
      <c r="AE1488" s="101"/>
      <c r="AF1488" s="101"/>
    </row>
    <row r="1489" spans="1:32">
      <c r="A1489" s="101"/>
      <c r="B1489" s="101"/>
      <c r="C1489" s="101"/>
      <c r="D1489" s="101"/>
      <c r="E1489" s="101"/>
      <c r="F1489" s="101"/>
      <c r="G1489" s="101"/>
      <c r="H1489" s="101"/>
      <c r="I1489" s="101"/>
      <c r="J1489" s="101"/>
      <c r="K1489" s="101"/>
      <c r="L1489" s="101"/>
      <c r="M1489" s="101"/>
      <c r="N1489" s="101"/>
      <c r="O1489" s="101"/>
      <c r="P1489" s="101"/>
      <c r="Q1489" s="101"/>
      <c r="R1489" s="101"/>
      <c r="S1489" s="101"/>
      <c r="T1489" s="101"/>
      <c r="U1489" s="101"/>
      <c r="V1489" s="101"/>
      <c r="W1489" s="101"/>
      <c r="X1489" s="101"/>
      <c r="Y1489" s="101"/>
      <c r="Z1489" s="101"/>
      <c r="AA1489" s="101"/>
      <c r="AB1489" s="101"/>
      <c r="AC1489" s="101"/>
      <c r="AD1489" s="101"/>
      <c r="AE1489" s="101"/>
      <c r="AF1489" s="101"/>
    </row>
    <row r="1490" spans="1:32">
      <c r="A1490" s="101"/>
      <c r="B1490" s="101"/>
      <c r="C1490" s="101"/>
      <c r="D1490" s="101"/>
      <c r="E1490" s="101"/>
      <c r="F1490" s="101"/>
      <c r="G1490" s="101"/>
      <c r="H1490" s="101"/>
      <c r="I1490" s="101"/>
      <c r="J1490" s="101"/>
      <c r="K1490" s="101"/>
      <c r="L1490" s="101"/>
      <c r="M1490" s="101"/>
      <c r="N1490" s="101"/>
      <c r="O1490" s="101"/>
      <c r="P1490" s="101"/>
      <c r="Q1490" s="101"/>
      <c r="R1490" s="101"/>
      <c r="S1490" s="101"/>
      <c r="T1490" s="101"/>
      <c r="U1490" s="101"/>
      <c r="V1490" s="101"/>
      <c r="W1490" s="101"/>
      <c r="X1490" s="101"/>
      <c r="Y1490" s="101"/>
      <c r="Z1490" s="101"/>
      <c r="AA1490" s="101"/>
      <c r="AB1490" s="101"/>
      <c r="AC1490" s="101"/>
      <c r="AD1490" s="101"/>
      <c r="AE1490" s="101"/>
      <c r="AF1490" s="101"/>
    </row>
    <row r="1491" spans="1:32">
      <c r="A1491" s="101"/>
      <c r="B1491" s="101"/>
      <c r="C1491" s="101"/>
      <c r="D1491" s="101"/>
      <c r="E1491" s="101"/>
      <c r="F1491" s="101"/>
      <c r="G1491" s="101"/>
      <c r="H1491" s="101"/>
      <c r="I1491" s="101"/>
      <c r="J1491" s="101"/>
      <c r="K1491" s="101"/>
      <c r="L1491" s="101"/>
      <c r="M1491" s="101"/>
      <c r="N1491" s="101"/>
      <c r="O1491" s="101"/>
      <c r="P1491" s="101"/>
      <c r="Q1491" s="101"/>
      <c r="R1491" s="101"/>
      <c r="S1491" s="101"/>
      <c r="T1491" s="101"/>
      <c r="U1491" s="101"/>
      <c r="V1491" s="101"/>
      <c r="W1491" s="101"/>
      <c r="X1491" s="101"/>
      <c r="Y1491" s="101"/>
      <c r="Z1491" s="101"/>
      <c r="AA1491" s="101"/>
      <c r="AB1491" s="101"/>
      <c r="AC1491" s="101"/>
      <c r="AD1491" s="101"/>
      <c r="AE1491" s="101"/>
      <c r="AF1491" s="101"/>
    </row>
    <row r="1492" spans="1:32">
      <c r="A1492" s="101"/>
      <c r="B1492" s="101"/>
      <c r="C1492" s="101"/>
      <c r="D1492" s="101"/>
      <c r="E1492" s="101"/>
      <c r="F1492" s="101"/>
      <c r="G1492" s="101"/>
      <c r="H1492" s="101"/>
      <c r="I1492" s="101"/>
      <c r="J1492" s="101"/>
      <c r="K1492" s="101"/>
      <c r="L1492" s="101"/>
      <c r="M1492" s="101"/>
      <c r="N1492" s="101"/>
      <c r="O1492" s="101"/>
      <c r="P1492" s="101"/>
      <c r="Q1492" s="101"/>
      <c r="R1492" s="101"/>
      <c r="S1492" s="101"/>
      <c r="T1492" s="101"/>
      <c r="U1492" s="101"/>
      <c r="V1492" s="101"/>
      <c r="W1492" s="101"/>
      <c r="X1492" s="101"/>
      <c r="Y1492" s="101"/>
      <c r="Z1492" s="101"/>
      <c r="AA1492" s="101"/>
      <c r="AB1492" s="101"/>
      <c r="AC1492" s="101"/>
      <c r="AD1492" s="101"/>
      <c r="AE1492" s="101"/>
      <c r="AF1492" s="101"/>
    </row>
    <row r="1493" spans="1:32">
      <c r="A1493" s="101"/>
      <c r="B1493" s="101"/>
      <c r="C1493" s="101"/>
      <c r="D1493" s="101"/>
      <c r="E1493" s="101"/>
      <c r="F1493" s="101"/>
      <c r="G1493" s="101"/>
      <c r="H1493" s="101"/>
      <c r="I1493" s="101"/>
      <c r="J1493" s="101"/>
      <c r="K1493" s="101"/>
      <c r="L1493" s="101"/>
      <c r="M1493" s="101"/>
      <c r="N1493" s="101"/>
      <c r="O1493" s="101"/>
      <c r="P1493" s="101"/>
      <c r="Q1493" s="101"/>
      <c r="R1493" s="101"/>
      <c r="S1493" s="101"/>
      <c r="T1493" s="101"/>
      <c r="U1493" s="101"/>
      <c r="V1493" s="101"/>
      <c r="W1493" s="101"/>
      <c r="X1493" s="101"/>
      <c r="Y1493" s="101"/>
      <c r="Z1493" s="101"/>
      <c r="AA1493" s="101"/>
      <c r="AB1493" s="101"/>
      <c r="AC1493" s="101"/>
      <c r="AD1493" s="101"/>
      <c r="AE1493" s="101"/>
      <c r="AF1493" s="101"/>
    </row>
    <row r="1494" spans="1:32">
      <c r="A1494" s="101"/>
      <c r="B1494" s="101"/>
      <c r="C1494" s="101"/>
      <c r="D1494" s="101"/>
      <c r="E1494" s="101"/>
      <c r="F1494" s="101"/>
      <c r="G1494" s="101"/>
      <c r="H1494" s="101"/>
      <c r="I1494" s="101"/>
      <c r="J1494" s="101"/>
      <c r="K1494" s="101"/>
      <c r="L1494" s="101"/>
      <c r="M1494" s="101"/>
      <c r="N1494" s="101"/>
      <c r="O1494" s="101"/>
      <c r="P1494" s="101"/>
      <c r="Q1494" s="101"/>
      <c r="R1494" s="101"/>
      <c r="S1494" s="101"/>
      <c r="T1494" s="101"/>
      <c r="U1494" s="101"/>
      <c r="V1494" s="101"/>
      <c r="W1494" s="101"/>
      <c r="X1494" s="101"/>
      <c r="Y1494" s="101"/>
      <c r="Z1494" s="101"/>
      <c r="AA1494" s="101"/>
      <c r="AB1494" s="101"/>
      <c r="AC1494" s="101"/>
      <c r="AD1494" s="101"/>
      <c r="AE1494" s="101"/>
      <c r="AF1494" s="101"/>
    </row>
    <row r="1495" spans="1:32">
      <c r="A1495" s="101"/>
      <c r="B1495" s="101"/>
      <c r="C1495" s="101"/>
      <c r="D1495" s="101"/>
      <c r="E1495" s="101"/>
      <c r="F1495" s="101"/>
      <c r="G1495" s="101"/>
      <c r="H1495" s="101"/>
      <c r="I1495" s="101"/>
      <c r="J1495" s="101"/>
      <c r="K1495" s="101"/>
      <c r="L1495" s="101"/>
      <c r="M1495" s="101"/>
      <c r="N1495" s="101"/>
      <c r="O1495" s="101"/>
      <c r="P1495" s="101"/>
      <c r="Q1495" s="101"/>
      <c r="R1495" s="101"/>
      <c r="S1495" s="101"/>
      <c r="T1495" s="101"/>
      <c r="U1495" s="101"/>
      <c r="V1495" s="101"/>
      <c r="W1495" s="101"/>
      <c r="X1495" s="101"/>
      <c r="Y1495" s="101"/>
      <c r="Z1495" s="101"/>
      <c r="AA1495" s="101"/>
      <c r="AB1495" s="101"/>
      <c r="AC1495" s="101"/>
      <c r="AD1495" s="101"/>
      <c r="AE1495" s="101"/>
      <c r="AF1495" s="101"/>
    </row>
    <row r="1496" spans="1:32">
      <c r="A1496" s="101"/>
      <c r="B1496" s="101"/>
      <c r="C1496" s="101"/>
      <c r="D1496" s="101"/>
      <c r="E1496" s="101"/>
      <c r="F1496" s="101"/>
      <c r="G1496" s="101"/>
      <c r="H1496" s="101"/>
      <c r="I1496" s="101"/>
      <c r="J1496" s="101"/>
      <c r="K1496" s="101"/>
      <c r="L1496" s="101"/>
      <c r="M1496" s="101"/>
      <c r="N1496" s="101"/>
      <c r="O1496" s="101"/>
      <c r="P1496" s="101"/>
      <c r="Q1496" s="101"/>
      <c r="R1496" s="101"/>
      <c r="S1496" s="101"/>
      <c r="T1496" s="101"/>
      <c r="U1496" s="101"/>
      <c r="V1496" s="101"/>
      <c r="W1496" s="101"/>
      <c r="X1496" s="101"/>
      <c r="Y1496" s="101"/>
      <c r="Z1496" s="101"/>
      <c r="AA1496" s="101"/>
      <c r="AB1496" s="101"/>
      <c r="AC1496" s="101"/>
      <c r="AD1496" s="101"/>
      <c r="AE1496" s="101"/>
      <c r="AF1496" s="101"/>
    </row>
    <row r="1497" spans="1:32">
      <c r="A1497" s="101"/>
      <c r="B1497" s="101"/>
      <c r="C1497" s="101"/>
      <c r="D1497" s="101"/>
      <c r="E1497" s="101"/>
      <c r="F1497" s="101"/>
      <c r="G1497" s="101"/>
      <c r="H1497" s="101"/>
      <c r="I1497" s="101"/>
      <c r="J1497" s="101"/>
      <c r="K1497" s="101"/>
      <c r="L1497" s="101"/>
      <c r="M1497" s="101"/>
      <c r="N1497" s="101"/>
      <c r="O1497" s="101"/>
      <c r="P1497" s="101"/>
      <c r="Q1497" s="101"/>
      <c r="R1497" s="101"/>
      <c r="S1497" s="101"/>
      <c r="T1497" s="101"/>
      <c r="U1497" s="101"/>
      <c r="V1497" s="101"/>
      <c r="W1497" s="101"/>
      <c r="X1497" s="101"/>
      <c r="Y1497" s="101"/>
      <c r="Z1497" s="101"/>
      <c r="AA1497" s="101"/>
      <c r="AB1497" s="101"/>
      <c r="AC1497" s="101"/>
      <c r="AD1497" s="101"/>
      <c r="AE1497" s="101"/>
      <c r="AF1497" s="101"/>
    </row>
    <row r="1498" spans="1:32">
      <c r="A1498" s="101"/>
      <c r="B1498" s="101"/>
      <c r="C1498" s="101"/>
      <c r="D1498" s="101"/>
      <c r="E1498" s="101"/>
      <c r="F1498" s="101"/>
      <c r="G1498" s="101"/>
      <c r="H1498" s="101"/>
      <c r="I1498" s="101"/>
      <c r="J1498" s="101"/>
      <c r="K1498" s="101"/>
      <c r="L1498" s="101"/>
      <c r="M1498" s="101"/>
      <c r="N1498" s="101"/>
      <c r="O1498" s="101"/>
      <c r="P1498" s="101"/>
      <c r="Q1498" s="101"/>
      <c r="R1498" s="101"/>
      <c r="S1498" s="101"/>
      <c r="T1498" s="101"/>
      <c r="U1498" s="101"/>
      <c r="V1498" s="101"/>
      <c r="W1498" s="101"/>
      <c r="X1498" s="101"/>
      <c r="Y1498" s="101"/>
      <c r="Z1498" s="101"/>
      <c r="AA1498" s="101"/>
      <c r="AB1498" s="101"/>
      <c r="AC1498" s="101"/>
      <c r="AD1498" s="101"/>
      <c r="AE1498" s="101"/>
      <c r="AF1498" s="101"/>
    </row>
    <row r="1499" spans="1:32">
      <c r="A1499" s="101"/>
      <c r="B1499" s="101"/>
      <c r="C1499" s="101"/>
      <c r="D1499" s="101"/>
      <c r="E1499" s="101"/>
      <c r="F1499" s="101"/>
      <c r="G1499" s="101"/>
      <c r="H1499" s="101"/>
      <c r="I1499" s="101"/>
      <c r="J1499" s="101"/>
      <c r="K1499" s="101"/>
      <c r="L1499" s="101"/>
      <c r="M1499" s="101"/>
      <c r="N1499" s="101"/>
      <c r="O1499" s="101"/>
      <c r="P1499" s="101"/>
      <c r="Q1499" s="101"/>
      <c r="R1499" s="101"/>
      <c r="S1499" s="101"/>
      <c r="T1499" s="101"/>
      <c r="U1499" s="101"/>
      <c r="V1499" s="101"/>
      <c r="W1499" s="101"/>
      <c r="X1499" s="101"/>
      <c r="Y1499" s="101"/>
      <c r="Z1499" s="101"/>
      <c r="AA1499" s="101"/>
      <c r="AB1499" s="101"/>
      <c r="AC1499" s="101"/>
      <c r="AD1499" s="101"/>
      <c r="AE1499" s="101"/>
      <c r="AF1499" s="101"/>
    </row>
    <row r="1500" spans="1:32">
      <c r="A1500" s="101"/>
      <c r="B1500" s="101"/>
      <c r="C1500" s="101"/>
      <c r="D1500" s="101"/>
      <c r="E1500" s="101"/>
      <c r="F1500" s="101"/>
      <c r="G1500" s="101"/>
      <c r="H1500" s="101"/>
      <c r="I1500" s="101"/>
      <c r="J1500" s="101"/>
      <c r="K1500" s="101"/>
      <c r="L1500" s="101"/>
      <c r="M1500" s="101"/>
      <c r="N1500" s="101"/>
      <c r="O1500" s="101"/>
      <c r="P1500" s="101"/>
      <c r="Q1500" s="101"/>
      <c r="R1500" s="101"/>
      <c r="S1500" s="101"/>
      <c r="T1500" s="101"/>
      <c r="U1500" s="101"/>
      <c r="V1500" s="101"/>
      <c r="W1500" s="101"/>
      <c r="X1500" s="101"/>
      <c r="Y1500" s="101"/>
      <c r="Z1500" s="101"/>
      <c r="AA1500" s="101"/>
      <c r="AB1500" s="101"/>
      <c r="AC1500" s="101"/>
      <c r="AD1500" s="101"/>
      <c r="AE1500" s="101"/>
      <c r="AF1500" s="101"/>
    </row>
    <row r="1501" spans="1:32">
      <c r="A1501" s="101"/>
      <c r="B1501" s="101"/>
      <c r="C1501" s="101"/>
      <c r="D1501" s="101"/>
      <c r="E1501" s="101"/>
      <c r="F1501" s="101"/>
      <c r="G1501" s="101"/>
      <c r="H1501" s="101"/>
      <c r="I1501" s="101"/>
      <c r="J1501" s="101"/>
      <c r="K1501" s="101"/>
      <c r="L1501" s="101"/>
      <c r="M1501" s="101"/>
      <c r="N1501" s="101"/>
      <c r="O1501" s="101"/>
      <c r="P1501" s="101"/>
      <c r="Q1501" s="101"/>
      <c r="R1501" s="101"/>
      <c r="S1501" s="101"/>
      <c r="T1501" s="101"/>
      <c r="U1501" s="101"/>
      <c r="V1501" s="101"/>
      <c r="W1501" s="101"/>
      <c r="X1501" s="101"/>
      <c r="Y1501" s="101"/>
      <c r="Z1501" s="101"/>
      <c r="AA1501" s="101"/>
      <c r="AB1501" s="101"/>
      <c r="AC1501" s="101"/>
      <c r="AD1501" s="101"/>
      <c r="AE1501" s="101"/>
      <c r="AF1501" s="101"/>
    </row>
    <row r="1502" spans="1:32">
      <c r="A1502" s="101"/>
      <c r="B1502" s="101"/>
      <c r="C1502" s="101"/>
      <c r="D1502" s="101"/>
      <c r="E1502" s="101"/>
      <c r="F1502" s="101"/>
      <c r="G1502" s="101"/>
      <c r="H1502" s="101"/>
      <c r="I1502" s="101"/>
      <c r="J1502" s="101"/>
      <c r="K1502" s="101"/>
      <c r="L1502" s="101"/>
      <c r="M1502" s="101"/>
      <c r="N1502" s="101"/>
      <c r="O1502" s="101"/>
      <c r="P1502" s="101"/>
      <c r="Q1502" s="101"/>
      <c r="R1502" s="101"/>
      <c r="S1502" s="101"/>
      <c r="T1502" s="101"/>
      <c r="U1502" s="101"/>
      <c r="V1502" s="101"/>
      <c r="W1502" s="101"/>
      <c r="X1502" s="101"/>
      <c r="Y1502" s="101"/>
      <c r="Z1502" s="101"/>
      <c r="AA1502" s="101"/>
      <c r="AB1502" s="101"/>
      <c r="AC1502" s="101"/>
      <c r="AD1502" s="101"/>
      <c r="AE1502" s="101"/>
      <c r="AF1502" s="101"/>
    </row>
    <row r="1503" spans="1:32">
      <c r="A1503" s="101"/>
      <c r="B1503" s="101"/>
      <c r="C1503" s="101"/>
      <c r="D1503" s="101"/>
      <c r="E1503" s="101"/>
      <c r="F1503" s="101"/>
      <c r="G1503" s="101"/>
      <c r="H1503" s="101"/>
      <c r="I1503" s="101"/>
      <c r="J1503" s="101"/>
      <c r="K1503" s="101"/>
      <c r="L1503" s="101"/>
      <c r="M1503" s="101"/>
      <c r="N1503" s="101"/>
      <c r="O1503" s="101"/>
      <c r="P1503" s="101"/>
      <c r="Q1503" s="101"/>
      <c r="R1503" s="101"/>
      <c r="S1503" s="101"/>
      <c r="T1503" s="101"/>
      <c r="U1503" s="101"/>
      <c r="V1503" s="101"/>
      <c r="W1503" s="101"/>
      <c r="X1503" s="101"/>
      <c r="Y1503" s="101"/>
      <c r="Z1503" s="101"/>
      <c r="AA1503" s="101"/>
      <c r="AB1503" s="101"/>
      <c r="AC1503" s="101"/>
      <c r="AD1503" s="101"/>
      <c r="AE1503" s="101"/>
      <c r="AF1503" s="101"/>
    </row>
    <row r="1504" spans="1:32">
      <c r="A1504" s="101"/>
      <c r="B1504" s="101"/>
      <c r="C1504" s="101"/>
      <c r="D1504" s="101"/>
      <c r="E1504" s="101"/>
      <c r="F1504" s="101"/>
      <c r="G1504" s="101"/>
      <c r="H1504" s="101"/>
      <c r="I1504" s="101"/>
      <c r="J1504" s="101"/>
      <c r="K1504" s="101"/>
      <c r="L1504" s="101"/>
      <c r="M1504" s="101"/>
      <c r="N1504" s="101"/>
      <c r="O1504" s="101"/>
      <c r="P1504" s="101"/>
      <c r="Q1504" s="101"/>
      <c r="R1504" s="101"/>
      <c r="S1504" s="101"/>
      <c r="T1504" s="101"/>
      <c r="U1504" s="101"/>
      <c r="V1504" s="101"/>
      <c r="W1504" s="101"/>
      <c r="X1504" s="101"/>
      <c r="Y1504" s="101"/>
      <c r="Z1504" s="101"/>
      <c r="AA1504" s="101"/>
      <c r="AB1504" s="101"/>
      <c r="AC1504" s="101"/>
      <c r="AD1504" s="101"/>
      <c r="AE1504" s="101"/>
      <c r="AF1504" s="101"/>
    </row>
    <row r="1505" spans="1:32">
      <c r="A1505" s="101"/>
      <c r="B1505" s="101"/>
      <c r="C1505" s="101"/>
      <c r="D1505" s="101"/>
      <c r="E1505" s="101"/>
      <c r="F1505" s="101"/>
      <c r="G1505" s="101"/>
      <c r="H1505" s="101"/>
      <c r="I1505" s="101"/>
      <c r="J1505" s="101"/>
      <c r="K1505" s="101"/>
      <c r="L1505" s="101"/>
      <c r="M1505" s="101"/>
      <c r="N1505" s="101"/>
      <c r="O1505" s="101"/>
      <c r="P1505" s="101"/>
      <c r="Q1505" s="101"/>
      <c r="R1505" s="101"/>
      <c r="S1505" s="101"/>
      <c r="T1505" s="101"/>
      <c r="U1505" s="101"/>
      <c r="V1505" s="101"/>
      <c r="W1505" s="101"/>
      <c r="X1505" s="101"/>
      <c r="Y1505" s="101"/>
      <c r="Z1505" s="101"/>
      <c r="AA1505" s="101"/>
      <c r="AB1505" s="101"/>
      <c r="AC1505" s="101"/>
      <c r="AD1505" s="101"/>
      <c r="AE1505" s="101"/>
      <c r="AF1505" s="101"/>
    </row>
    <row r="1506" spans="1:32">
      <c r="A1506" s="101"/>
      <c r="B1506" s="101"/>
      <c r="C1506" s="101"/>
      <c r="D1506" s="101"/>
      <c r="E1506" s="101"/>
      <c r="F1506" s="101"/>
      <c r="G1506" s="101"/>
      <c r="H1506" s="101"/>
      <c r="I1506" s="101"/>
      <c r="J1506" s="101"/>
      <c r="K1506" s="101"/>
      <c r="L1506" s="101"/>
      <c r="M1506" s="101"/>
      <c r="N1506" s="101"/>
      <c r="O1506" s="101"/>
      <c r="P1506" s="101"/>
      <c r="Q1506" s="101"/>
      <c r="R1506" s="101"/>
      <c r="S1506" s="101"/>
      <c r="T1506" s="101"/>
      <c r="U1506" s="101"/>
      <c r="V1506" s="101"/>
      <c r="W1506" s="101"/>
      <c r="X1506" s="101"/>
      <c r="Y1506" s="101"/>
      <c r="Z1506" s="101"/>
      <c r="AA1506" s="101"/>
      <c r="AB1506" s="101"/>
      <c r="AC1506" s="101"/>
      <c r="AD1506" s="101"/>
      <c r="AE1506" s="101"/>
      <c r="AF1506" s="101"/>
    </row>
    <row r="1507" spans="1:32">
      <c r="A1507" s="101"/>
      <c r="B1507" s="101"/>
      <c r="C1507" s="101"/>
      <c r="D1507" s="101"/>
      <c r="E1507" s="101"/>
      <c r="F1507" s="101"/>
      <c r="G1507" s="101"/>
      <c r="H1507" s="101"/>
      <c r="I1507" s="101"/>
      <c r="J1507" s="101"/>
      <c r="K1507" s="101"/>
      <c r="L1507" s="101"/>
      <c r="M1507" s="101"/>
      <c r="N1507" s="101"/>
      <c r="O1507" s="101"/>
      <c r="P1507" s="101"/>
      <c r="Q1507" s="101"/>
      <c r="R1507" s="101"/>
      <c r="S1507" s="101"/>
      <c r="T1507" s="101"/>
      <c r="U1507" s="101"/>
      <c r="V1507" s="101"/>
      <c r="W1507" s="101"/>
      <c r="X1507" s="101"/>
      <c r="Y1507" s="101"/>
      <c r="Z1507" s="101"/>
      <c r="AA1507" s="101"/>
      <c r="AB1507" s="101"/>
      <c r="AC1507" s="101"/>
      <c r="AD1507" s="101"/>
      <c r="AE1507" s="101"/>
      <c r="AF1507" s="101"/>
    </row>
    <row r="1508" spans="1:32">
      <c r="A1508" s="101"/>
      <c r="B1508" s="101"/>
      <c r="C1508" s="101"/>
      <c r="D1508" s="101"/>
      <c r="E1508" s="101"/>
      <c r="F1508" s="101"/>
      <c r="G1508" s="101"/>
      <c r="H1508" s="101"/>
      <c r="I1508" s="101"/>
      <c r="J1508" s="101"/>
      <c r="K1508" s="101"/>
      <c r="L1508" s="101"/>
      <c r="M1508" s="101"/>
      <c r="N1508" s="101"/>
      <c r="O1508" s="101"/>
      <c r="P1508" s="101"/>
      <c r="Q1508" s="101"/>
      <c r="R1508" s="101"/>
      <c r="S1508" s="101"/>
      <c r="T1508" s="101"/>
      <c r="U1508" s="101"/>
      <c r="V1508" s="101"/>
      <c r="W1508" s="101"/>
      <c r="X1508" s="101"/>
      <c r="Y1508" s="101"/>
      <c r="Z1508" s="101"/>
      <c r="AA1508" s="101"/>
      <c r="AB1508" s="101"/>
      <c r="AC1508" s="101"/>
      <c r="AD1508" s="101"/>
      <c r="AE1508" s="101"/>
      <c r="AF1508" s="101"/>
    </row>
    <row r="1509" spans="1:32">
      <c r="A1509" s="101"/>
      <c r="B1509" s="101"/>
      <c r="C1509" s="101"/>
      <c r="D1509" s="101"/>
      <c r="E1509" s="101"/>
      <c r="F1509" s="101"/>
      <c r="G1509" s="101"/>
      <c r="H1509" s="101"/>
      <c r="I1509" s="101"/>
      <c r="J1509" s="101"/>
      <c r="K1509" s="101"/>
      <c r="L1509" s="101"/>
      <c r="M1509" s="101"/>
      <c r="N1509" s="101"/>
      <c r="O1509" s="101"/>
      <c r="P1509" s="101"/>
      <c r="Q1509" s="101"/>
      <c r="R1509" s="101"/>
      <c r="S1509" s="101"/>
      <c r="T1509" s="101"/>
      <c r="U1509" s="101"/>
      <c r="V1509" s="101"/>
      <c r="W1509" s="101"/>
      <c r="X1509" s="101"/>
      <c r="Y1509" s="101"/>
      <c r="Z1509" s="101"/>
      <c r="AA1509" s="101"/>
      <c r="AB1509" s="101"/>
      <c r="AC1509" s="101"/>
      <c r="AD1509" s="101"/>
      <c r="AE1509" s="101"/>
      <c r="AF1509" s="101"/>
    </row>
    <row r="1510" spans="1:32">
      <c r="A1510" s="101"/>
      <c r="B1510" s="101"/>
      <c r="C1510" s="101"/>
      <c r="D1510" s="101"/>
      <c r="E1510" s="101"/>
      <c r="F1510" s="101"/>
      <c r="G1510" s="101"/>
      <c r="H1510" s="101"/>
      <c r="I1510" s="101"/>
      <c r="J1510" s="101"/>
      <c r="K1510" s="101"/>
      <c r="L1510" s="101"/>
      <c r="M1510" s="101"/>
      <c r="N1510" s="101"/>
      <c r="O1510" s="101"/>
      <c r="P1510" s="101"/>
      <c r="Q1510" s="101"/>
      <c r="R1510" s="101"/>
      <c r="S1510" s="101"/>
      <c r="T1510" s="101"/>
      <c r="U1510" s="101"/>
      <c r="V1510" s="101"/>
      <c r="W1510" s="101"/>
      <c r="X1510" s="101"/>
      <c r="Y1510" s="101"/>
      <c r="Z1510" s="101"/>
      <c r="AA1510" s="101"/>
      <c r="AB1510" s="101"/>
      <c r="AC1510" s="101"/>
      <c r="AD1510" s="101"/>
      <c r="AE1510" s="101"/>
      <c r="AF1510" s="101"/>
    </row>
    <row r="1511" spans="1:32">
      <c r="A1511" s="101"/>
      <c r="B1511" s="101"/>
      <c r="C1511" s="101"/>
      <c r="D1511" s="101"/>
      <c r="E1511" s="101"/>
      <c r="F1511" s="101"/>
      <c r="G1511" s="101"/>
      <c r="H1511" s="101"/>
      <c r="I1511" s="101"/>
      <c r="J1511" s="101"/>
      <c r="K1511" s="101"/>
      <c r="L1511" s="101"/>
      <c r="M1511" s="101"/>
      <c r="N1511" s="101"/>
      <c r="O1511" s="101"/>
      <c r="P1511" s="101"/>
      <c r="Q1511" s="101"/>
      <c r="R1511" s="101"/>
      <c r="S1511" s="101"/>
      <c r="T1511" s="101"/>
      <c r="U1511" s="101"/>
      <c r="V1511" s="101"/>
      <c r="W1511" s="101"/>
      <c r="X1511" s="101"/>
      <c r="Y1511" s="101"/>
      <c r="Z1511" s="101"/>
      <c r="AA1511" s="101"/>
      <c r="AB1511" s="101"/>
      <c r="AC1511" s="101"/>
      <c r="AD1511" s="101"/>
      <c r="AE1511" s="101"/>
      <c r="AF1511" s="101"/>
    </row>
    <row r="1512" spans="1:32">
      <c r="A1512" s="101"/>
      <c r="B1512" s="101"/>
      <c r="C1512" s="101"/>
      <c r="D1512" s="101"/>
      <c r="E1512" s="101"/>
      <c r="F1512" s="101"/>
      <c r="G1512" s="101"/>
      <c r="H1512" s="101"/>
      <c r="I1512" s="101"/>
      <c r="J1512" s="101"/>
      <c r="K1512" s="101"/>
      <c r="L1512" s="101"/>
      <c r="M1512" s="101"/>
      <c r="N1512" s="101"/>
      <c r="O1512" s="101"/>
      <c r="P1512" s="101"/>
      <c r="Q1512" s="101"/>
      <c r="R1512" s="101"/>
      <c r="S1512" s="101"/>
      <c r="T1512" s="101"/>
      <c r="U1512" s="101"/>
      <c r="V1512" s="101"/>
      <c r="W1512" s="101"/>
      <c r="X1512" s="101"/>
      <c r="Y1512" s="101"/>
      <c r="Z1512" s="101"/>
      <c r="AA1512" s="101"/>
      <c r="AB1512" s="101"/>
      <c r="AC1512" s="101"/>
      <c r="AD1512" s="101"/>
      <c r="AE1512" s="101"/>
      <c r="AF1512" s="101"/>
    </row>
    <row r="1513" spans="1:32">
      <c r="A1513" s="101"/>
      <c r="B1513" s="101"/>
      <c r="C1513" s="101"/>
      <c r="D1513" s="101"/>
      <c r="E1513" s="101"/>
      <c r="F1513" s="101"/>
      <c r="G1513" s="101"/>
      <c r="H1513" s="101"/>
      <c r="I1513" s="101"/>
      <c r="J1513" s="101"/>
      <c r="K1513" s="101"/>
      <c r="L1513" s="101"/>
      <c r="M1513" s="101"/>
      <c r="N1513" s="101"/>
      <c r="O1513" s="101"/>
      <c r="P1513" s="101"/>
      <c r="Q1513" s="101"/>
      <c r="R1513" s="101"/>
      <c r="S1513" s="101"/>
      <c r="T1513" s="101"/>
      <c r="U1513" s="101"/>
      <c r="V1513" s="101"/>
      <c r="W1513" s="101"/>
      <c r="X1513" s="101"/>
      <c r="Y1513" s="101"/>
      <c r="Z1513" s="101"/>
      <c r="AA1513" s="101"/>
      <c r="AB1513" s="101"/>
      <c r="AC1513" s="101"/>
      <c r="AD1513" s="101"/>
      <c r="AE1513" s="101"/>
      <c r="AF1513" s="101"/>
    </row>
    <row r="1514" spans="1:32">
      <c r="A1514" s="101"/>
      <c r="B1514" s="101"/>
      <c r="C1514" s="101"/>
      <c r="D1514" s="101"/>
      <c r="E1514" s="101"/>
      <c r="F1514" s="101"/>
      <c r="G1514" s="101"/>
      <c r="H1514" s="101"/>
      <c r="I1514" s="101"/>
      <c r="J1514" s="101"/>
      <c r="K1514" s="101"/>
      <c r="L1514" s="101"/>
      <c r="M1514" s="101"/>
      <c r="N1514" s="101"/>
      <c r="O1514" s="101"/>
      <c r="P1514" s="101"/>
      <c r="Q1514" s="101"/>
      <c r="R1514" s="101"/>
      <c r="S1514" s="101"/>
      <c r="T1514" s="101"/>
      <c r="U1514" s="101"/>
      <c r="V1514" s="101"/>
      <c r="W1514" s="101"/>
      <c r="X1514" s="101"/>
      <c r="Y1514" s="101"/>
      <c r="Z1514" s="101"/>
      <c r="AA1514" s="101"/>
      <c r="AB1514" s="101"/>
      <c r="AC1514" s="101"/>
      <c r="AD1514" s="101"/>
      <c r="AE1514" s="101"/>
      <c r="AF1514" s="101"/>
    </row>
    <row r="1515" spans="1:32">
      <c r="A1515" s="101"/>
      <c r="B1515" s="101"/>
      <c r="C1515" s="101"/>
      <c r="D1515" s="101"/>
      <c r="E1515" s="101"/>
      <c r="F1515" s="101"/>
      <c r="G1515" s="101"/>
      <c r="H1515" s="101"/>
      <c r="I1515" s="101"/>
      <c r="J1515" s="101"/>
      <c r="K1515" s="101"/>
      <c r="L1515" s="101"/>
      <c r="M1515" s="101"/>
      <c r="N1515" s="101"/>
      <c r="O1515" s="101"/>
      <c r="P1515" s="101"/>
      <c r="Q1515" s="101"/>
      <c r="R1515" s="101"/>
      <c r="S1515" s="101"/>
      <c r="T1515" s="101"/>
      <c r="U1515" s="101"/>
      <c r="V1515" s="101"/>
      <c r="W1515" s="101"/>
      <c r="X1515" s="101"/>
      <c r="Y1515" s="101"/>
      <c r="Z1515" s="101"/>
      <c r="AA1515" s="101"/>
      <c r="AB1515" s="101"/>
      <c r="AC1515" s="101"/>
      <c r="AD1515" s="101"/>
      <c r="AE1515" s="101"/>
      <c r="AF1515" s="101"/>
    </row>
    <row r="1516" spans="1:32">
      <c r="A1516" s="101"/>
      <c r="B1516" s="101"/>
      <c r="C1516" s="101"/>
      <c r="D1516" s="101"/>
      <c r="E1516" s="101"/>
      <c r="F1516" s="101"/>
      <c r="G1516" s="101"/>
      <c r="H1516" s="101"/>
      <c r="I1516" s="101"/>
      <c r="J1516" s="101"/>
      <c r="K1516" s="101"/>
      <c r="L1516" s="101"/>
      <c r="M1516" s="101"/>
      <c r="N1516" s="101"/>
      <c r="O1516" s="101"/>
      <c r="P1516" s="101"/>
      <c r="Q1516" s="101"/>
      <c r="R1516" s="101"/>
      <c r="S1516" s="101"/>
      <c r="T1516" s="101"/>
      <c r="U1516" s="101"/>
      <c r="V1516" s="101"/>
      <c r="W1516" s="101"/>
      <c r="X1516" s="101"/>
      <c r="Y1516" s="101"/>
      <c r="Z1516" s="101"/>
      <c r="AA1516" s="101"/>
      <c r="AB1516" s="101"/>
      <c r="AC1516" s="101"/>
      <c r="AD1516" s="101"/>
      <c r="AE1516" s="101"/>
      <c r="AF1516" s="101"/>
    </row>
    <row r="1517" spans="1:32">
      <c r="A1517" s="101"/>
      <c r="B1517" s="101"/>
      <c r="C1517" s="101"/>
      <c r="D1517" s="101"/>
      <c r="E1517" s="101"/>
      <c r="F1517" s="101"/>
      <c r="G1517" s="101"/>
      <c r="H1517" s="101"/>
      <c r="I1517" s="101"/>
      <c r="J1517" s="101"/>
      <c r="K1517" s="101"/>
      <c r="L1517" s="101"/>
      <c r="M1517" s="101"/>
      <c r="N1517" s="101"/>
      <c r="O1517" s="101"/>
      <c r="P1517" s="101"/>
      <c r="Q1517" s="101"/>
      <c r="R1517" s="101"/>
      <c r="S1517" s="101"/>
      <c r="T1517" s="101"/>
      <c r="U1517" s="101"/>
      <c r="V1517" s="101"/>
      <c r="W1517" s="101"/>
      <c r="X1517" s="101"/>
      <c r="Y1517" s="101"/>
      <c r="Z1517" s="101"/>
      <c r="AA1517" s="101"/>
      <c r="AB1517" s="101"/>
      <c r="AC1517" s="101"/>
      <c r="AD1517" s="101"/>
      <c r="AE1517" s="101"/>
      <c r="AF1517" s="101"/>
    </row>
    <row r="1518" spans="1:32">
      <c r="A1518" s="101"/>
      <c r="B1518" s="101"/>
      <c r="C1518" s="101"/>
      <c r="D1518" s="101"/>
      <c r="E1518" s="101"/>
      <c r="F1518" s="101"/>
      <c r="G1518" s="101"/>
      <c r="H1518" s="101"/>
      <c r="I1518" s="101"/>
      <c r="J1518" s="101"/>
      <c r="K1518" s="101"/>
      <c r="L1518" s="101"/>
      <c r="M1518" s="101"/>
      <c r="N1518" s="101"/>
      <c r="O1518" s="101"/>
      <c r="P1518" s="101"/>
      <c r="Q1518" s="101"/>
      <c r="R1518" s="101"/>
      <c r="S1518" s="101"/>
      <c r="T1518" s="101"/>
      <c r="U1518" s="101"/>
      <c r="V1518" s="101"/>
      <c r="W1518" s="101"/>
      <c r="X1518" s="101"/>
      <c r="Y1518" s="101"/>
      <c r="Z1518" s="101"/>
      <c r="AA1518" s="101"/>
      <c r="AB1518" s="101"/>
      <c r="AC1518" s="101"/>
      <c r="AD1518" s="101"/>
      <c r="AE1518" s="101"/>
      <c r="AF1518" s="101"/>
    </row>
    <row r="1519" spans="1:32">
      <c r="A1519" s="101"/>
      <c r="B1519" s="101"/>
      <c r="C1519" s="101"/>
      <c r="D1519" s="101"/>
      <c r="E1519" s="101"/>
      <c r="F1519" s="101"/>
      <c r="G1519" s="101"/>
      <c r="H1519" s="101"/>
      <c r="I1519" s="101"/>
      <c r="J1519" s="101"/>
      <c r="K1519" s="101"/>
      <c r="L1519" s="101"/>
      <c r="M1519" s="101"/>
      <c r="N1519" s="101"/>
      <c r="O1519" s="101"/>
      <c r="P1519" s="101"/>
      <c r="Q1519" s="101"/>
      <c r="R1519" s="101"/>
      <c r="S1519" s="101"/>
      <c r="T1519" s="101"/>
      <c r="U1519" s="101"/>
      <c r="V1519" s="101"/>
      <c r="W1519" s="101"/>
      <c r="X1519" s="101"/>
      <c r="Y1519" s="101"/>
      <c r="Z1519" s="101"/>
      <c r="AA1519" s="101"/>
      <c r="AB1519" s="101"/>
      <c r="AC1519" s="101"/>
      <c r="AD1519" s="101"/>
      <c r="AE1519" s="101"/>
      <c r="AF1519" s="101"/>
    </row>
    <row r="1520" spans="1:32">
      <c r="A1520" s="101"/>
      <c r="B1520" s="101"/>
      <c r="C1520" s="101"/>
      <c r="D1520" s="101"/>
      <c r="E1520" s="101"/>
      <c r="F1520" s="101"/>
      <c r="G1520" s="101"/>
      <c r="H1520" s="101"/>
      <c r="I1520" s="101"/>
      <c r="J1520" s="101"/>
      <c r="K1520" s="101"/>
      <c r="L1520" s="101"/>
      <c r="M1520" s="101"/>
      <c r="N1520" s="101"/>
      <c r="O1520" s="101"/>
      <c r="P1520" s="101"/>
      <c r="Q1520" s="101"/>
      <c r="R1520" s="101"/>
      <c r="S1520" s="101"/>
      <c r="T1520" s="101"/>
      <c r="U1520" s="101"/>
      <c r="V1520" s="101"/>
      <c r="W1520" s="101"/>
      <c r="X1520" s="101"/>
      <c r="Y1520" s="101"/>
      <c r="Z1520" s="101"/>
      <c r="AA1520" s="101"/>
      <c r="AB1520" s="101"/>
      <c r="AC1520" s="101"/>
      <c r="AD1520" s="101"/>
      <c r="AE1520" s="101"/>
      <c r="AF1520" s="101"/>
    </row>
    <row r="1521" spans="1:32">
      <c r="A1521" s="101"/>
      <c r="B1521" s="101"/>
      <c r="C1521" s="101"/>
      <c r="D1521" s="101"/>
      <c r="E1521" s="101"/>
      <c r="F1521" s="101"/>
      <c r="G1521" s="101"/>
      <c r="H1521" s="101"/>
      <c r="I1521" s="101"/>
      <c r="J1521" s="101"/>
      <c r="K1521" s="101"/>
      <c r="L1521" s="101"/>
      <c r="M1521" s="101"/>
      <c r="N1521" s="101"/>
      <c r="O1521" s="101"/>
      <c r="P1521" s="101"/>
      <c r="Q1521" s="101"/>
      <c r="R1521" s="101"/>
      <c r="S1521" s="101"/>
      <c r="T1521" s="101"/>
      <c r="U1521" s="101"/>
      <c r="V1521" s="101"/>
      <c r="W1521" s="101"/>
      <c r="X1521" s="101"/>
      <c r="Y1521" s="101"/>
      <c r="Z1521" s="101"/>
      <c r="AA1521" s="101"/>
      <c r="AB1521" s="101"/>
      <c r="AC1521" s="101"/>
      <c r="AD1521" s="101"/>
      <c r="AE1521" s="101"/>
      <c r="AF1521" s="101"/>
    </row>
    <row r="1522" spans="1:32">
      <c r="A1522" s="101"/>
      <c r="B1522" s="101"/>
      <c r="C1522" s="101"/>
      <c r="D1522" s="101"/>
      <c r="E1522" s="101"/>
      <c r="F1522" s="101"/>
      <c r="G1522" s="101"/>
      <c r="H1522" s="101"/>
      <c r="I1522" s="101"/>
      <c r="J1522" s="101"/>
      <c r="K1522" s="101"/>
      <c r="L1522" s="101"/>
      <c r="M1522" s="101"/>
      <c r="N1522" s="101"/>
      <c r="O1522" s="101"/>
      <c r="P1522" s="101"/>
      <c r="Q1522" s="101"/>
      <c r="R1522" s="101"/>
      <c r="S1522" s="101"/>
      <c r="T1522" s="101"/>
      <c r="U1522" s="101"/>
      <c r="V1522" s="101"/>
      <c r="W1522" s="101"/>
      <c r="X1522" s="101"/>
      <c r="Y1522" s="101"/>
      <c r="Z1522" s="101"/>
      <c r="AA1522" s="101"/>
      <c r="AB1522" s="101"/>
      <c r="AC1522" s="101"/>
      <c r="AD1522" s="101"/>
      <c r="AE1522" s="101"/>
      <c r="AF1522" s="101"/>
    </row>
    <row r="1523" spans="1:32">
      <c r="A1523" s="101"/>
      <c r="B1523" s="101"/>
      <c r="C1523" s="101"/>
      <c r="D1523" s="101"/>
      <c r="E1523" s="101"/>
      <c r="F1523" s="101"/>
      <c r="G1523" s="101"/>
      <c r="H1523" s="101"/>
      <c r="I1523" s="101"/>
      <c r="J1523" s="101"/>
      <c r="K1523" s="101"/>
      <c r="L1523" s="101"/>
      <c r="M1523" s="101"/>
      <c r="N1523" s="101"/>
      <c r="O1523" s="101"/>
      <c r="P1523" s="101"/>
      <c r="Q1523" s="101"/>
      <c r="R1523" s="101"/>
      <c r="S1523" s="101"/>
      <c r="T1523" s="101"/>
      <c r="U1523" s="101"/>
      <c r="V1523" s="101"/>
      <c r="W1523" s="101"/>
      <c r="X1523" s="101"/>
      <c r="Y1523" s="101"/>
      <c r="Z1523" s="101"/>
      <c r="AA1523" s="101"/>
      <c r="AB1523" s="101"/>
      <c r="AC1523" s="101"/>
      <c r="AD1523" s="101"/>
      <c r="AE1523" s="101"/>
      <c r="AF1523" s="101"/>
    </row>
    <row r="1524" spans="1:32">
      <c r="A1524" s="101"/>
      <c r="B1524" s="101"/>
      <c r="C1524" s="101"/>
      <c r="D1524" s="101"/>
      <c r="E1524" s="101"/>
      <c r="F1524" s="101"/>
      <c r="G1524" s="101"/>
      <c r="H1524" s="101"/>
      <c r="I1524" s="101"/>
      <c r="J1524" s="101"/>
      <c r="K1524" s="101"/>
      <c r="L1524" s="101"/>
      <c r="M1524" s="101"/>
      <c r="N1524" s="101"/>
      <c r="O1524" s="101"/>
      <c r="P1524" s="101"/>
      <c r="Q1524" s="101"/>
      <c r="R1524" s="101"/>
      <c r="S1524" s="101"/>
      <c r="T1524" s="101"/>
      <c r="U1524" s="101"/>
      <c r="V1524" s="101"/>
      <c r="W1524" s="101"/>
      <c r="X1524" s="101"/>
      <c r="Y1524" s="101"/>
      <c r="Z1524" s="101"/>
      <c r="AA1524" s="101"/>
      <c r="AB1524" s="101"/>
      <c r="AC1524" s="101"/>
      <c r="AD1524" s="101"/>
      <c r="AE1524" s="101"/>
      <c r="AF1524" s="101"/>
    </row>
    <row r="1525" spans="1:32">
      <c r="A1525" s="101"/>
      <c r="B1525" s="101"/>
      <c r="C1525" s="101"/>
      <c r="D1525" s="101"/>
      <c r="E1525" s="101"/>
      <c r="F1525" s="101"/>
      <c r="G1525" s="101"/>
      <c r="H1525" s="101"/>
      <c r="I1525" s="101"/>
      <c r="J1525" s="101"/>
      <c r="K1525" s="101"/>
      <c r="L1525" s="101"/>
      <c r="M1525" s="101"/>
      <c r="N1525" s="101"/>
      <c r="O1525" s="101"/>
      <c r="P1525" s="101"/>
      <c r="Q1525" s="101"/>
      <c r="R1525" s="101"/>
      <c r="S1525" s="101"/>
      <c r="T1525" s="101"/>
      <c r="U1525" s="101"/>
      <c r="V1525" s="101"/>
      <c r="W1525" s="101"/>
      <c r="X1525" s="101"/>
      <c r="Y1525" s="101"/>
      <c r="Z1525" s="101"/>
      <c r="AA1525" s="101"/>
      <c r="AB1525" s="101"/>
      <c r="AC1525" s="101"/>
      <c r="AD1525" s="101"/>
      <c r="AE1525" s="101"/>
      <c r="AF1525" s="101"/>
    </row>
    <row r="1526" spans="1:32">
      <c r="A1526" s="101"/>
      <c r="B1526" s="101"/>
      <c r="C1526" s="101"/>
      <c r="D1526" s="101"/>
      <c r="E1526" s="101"/>
      <c r="F1526" s="101"/>
      <c r="G1526" s="101"/>
      <c r="H1526" s="101"/>
      <c r="I1526" s="101"/>
      <c r="J1526" s="101"/>
      <c r="K1526" s="101"/>
      <c r="L1526" s="101"/>
      <c r="M1526" s="101"/>
      <c r="N1526" s="101"/>
      <c r="O1526" s="101"/>
      <c r="P1526" s="101"/>
      <c r="Q1526" s="101"/>
      <c r="R1526" s="101"/>
      <c r="S1526" s="101"/>
      <c r="T1526" s="101"/>
      <c r="U1526" s="101"/>
      <c r="V1526" s="101"/>
      <c r="W1526" s="101"/>
      <c r="X1526" s="101"/>
      <c r="Y1526" s="101"/>
      <c r="Z1526" s="101"/>
      <c r="AA1526" s="101"/>
      <c r="AB1526" s="101"/>
      <c r="AC1526" s="101"/>
      <c r="AD1526" s="101"/>
      <c r="AE1526" s="101"/>
      <c r="AF1526" s="101"/>
    </row>
    <row r="1527" spans="1:32">
      <c r="A1527" s="101"/>
      <c r="B1527" s="101"/>
      <c r="C1527" s="101"/>
      <c r="D1527" s="101"/>
      <c r="E1527" s="101"/>
      <c r="F1527" s="101"/>
      <c r="G1527" s="101"/>
      <c r="H1527" s="101"/>
      <c r="I1527" s="101"/>
      <c r="J1527" s="101"/>
      <c r="K1527" s="101"/>
      <c r="L1527" s="101"/>
      <c r="M1527" s="101"/>
      <c r="N1527" s="101"/>
      <c r="O1527" s="101"/>
      <c r="P1527" s="101"/>
      <c r="Q1527" s="101"/>
      <c r="R1527" s="101"/>
      <c r="S1527" s="101"/>
      <c r="T1527" s="101"/>
      <c r="U1527" s="101"/>
      <c r="V1527" s="101"/>
      <c r="W1527" s="101"/>
      <c r="X1527" s="101"/>
      <c r="Y1527" s="101"/>
      <c r="Z1527" s="101"/>
      <c r="AA1527" s="101"/>
      <c r="AB1527" s="101"/>
      <c r="AC1527" s="101"/>
      <c r="AD1527" s="101"/>
      <c r="AE1527" s="101"/>
      <c r="AF1527" s="101"/>
    </row>
    <row r="1528" spans="1:32">
      <c r="A1528" s="101"/>
      <c r="B1528" s="101"/>
      <c r="C1528" s="101"/>
      <c r="D1528" s="101"/>
      <c r="E1528" s="101"/>
      <c r="F1528" s="101"/>
      <c r="G1528" s="101"/>
      <c r="H1528" s="101"/>
      <c r="I1528" s="101"/>
      <c r="J1528" s="101"/>
      <c r="K1528" s="101"/>
      <c r="L1528" s="101"/>
      <c r="M1528" s="101"/>
      <c r="N1528" s="101"/>
      <c r="O1528" s="101"/>
      <c r="P1528" s="101"/>
      <c r="Q1528" s="101"/>
      <c r="R1528" s="101"/>
      <c r="S1528" s="101"/>
      <c r="T1528" s="101"/>
      <c r="U1528" s="101"/>
      <c r="V1528" s="101"/>
      <c r="W1528" s="101"/>
      <c r="X1528" s="101"/>
      <c r="Y1528" s="101"/>
      <c r="Z1528" s="101"/>
      <c r="AA1528" s="101"/>
      <c r="AB1528" s="101"/>
      <c r="AC1528" s="101"/>
      <c r="AD1528" s="101"/>
      <c r="AE1528" s="101"/>
      <c r="AF1528" s="101"/>
    </row>
    <row r="1529" spans="1:32">
      <c r="A1529" s="101"/>
      <c r="B1529" s="101"/>
      <c r="C1529" s="101"/>
      <c r="D1529" s="101"/>
      <c r="E1529" s="101"/>
      <c r="F1529" s="101"/>
      <c r="G1529" s="101"/>
      <c r="H1529" s="101"/>
      <c r="I1529" s="101"/>
      <c r="J1529" s="101"/>
      <c r="K1529" s="101"/>
      <c r="L1529" s="101"/>
      <c r="M1529" s="101"/>
      <c r="N1529" s="101"/>
      <c r="O1529" s="101"/>
      <c r="P1529" s="101"/>
      <c r="Q1529" s="101"/>
      <c r="R1529" s="101"/>
      <c r="S1529" s="101"/>
      <c r="T1529" s="101"/>
      <c r="U1529" s="101"/>
      <c r="V1529" s="101"/>
      <c r="W1529" s="101"/>
      <c r="X1529" s="101"/>
      <c r="Y1529" s="101"/>
      <c r="Z1529" s="101"/>
      <c r="AA1529" s="101"/>
      <c r="AB1529" s="101"/>
      <c r="AC1529" s="101"/>
      <c r="AD1529" s="101"/>
      <c r="AE1529" s="101"/>
      <c r="AF1529" s="101"/>
    </row>
    <row r="1530" spans="1:32">
      <c r="A1530" s="101"/>
      <c r="B1530" s="101"/>
      <c r="C1530" s="101"/>
      <c r="D1530" s="101"/>
      <c r="E1530" s="101"/>
      <c r="F1530" s="101"/>
      <c r="G1530" s="101"/>
      <c r="H1530" s="101"/>
      <c r="I1530" s="101"/>
      <c r="J1530" s="101"/>
      <c r="K1530" s="101"/>
      <c r="L1530" s="101"/>
      <c r="M1530" s="101"/>
      <c r="N1530" s="101"/>
      <c r="O1530" s="101"/>
      <c r="P1530" s="101"/>
      <c r="Q1530" s="101"/>
      <c r="R1530" s="101"/>
      <c r="S1530" s="101"/>
      <c r="T1530" s="101"/>
      <c r="U1530" s="101"/>
      <c r="V1530" s="101"/>
      <c r="W1530" s="101"/>
      <c r="X1530" s="101"/>
      <c r="Y1530" s="101"/>
      <c r="Z1530" s="101"/>
      <c r="AA1530" s="101"/>
      <c r="AB1530" s="101"/>
      <c r="AC1530" s="101"/>
      <c r="AD1530" s="101"/>
      <c r="AE1530" s="101"/>
      <c r="AF1530" s="101"/>
    </row>
    <row r="1531" spans="1:32">
      <c r="A1531" s="101"/>
      <c r="B1531" s="101"/>
      <c r="C1531" s="101"/>
      <c r="D1531" s="101"/>
      <c r="E1531" s="101"/>
      <c r="F1531" s="101"/>
      <c r="G1531" s="101"/>
      <c r="H1531" s="101"/>
      <c r="I1531" s="101"/>
      <c r="J1531" s="101"/>
      <c r="K1531" s="101"/>
      <c r="L1531" s="101"/>
      <c r="M1531" s="101"/>
      <c r="N1531" s="101"/>
      <c r="O1531" s="101"/>
      <c r="P1531" s="101"/>
      <c r="Q1531" s="101"/>
      <c r="R1531" s="101"/>
      <c r="S1531" s="101"/>
      <c r="T1531" s="101"/>
      <c r="U1531" s="101"/>
      <c r="V1531" s="101"/>
      <c r="W1531" s="101"/>
      <c r="X1531" s="101"/>
      <c r="Y1531" s="101"/>
      <c r="Z1531" s="101"/>
      <c r="AA1531" s="101"/>
      <c r="AB1531" s="101"/>
      <c r="AC1531" s="101"/>
      <c r="AD1531" s="101"/>
      <c r="AE1531" s="101"/>
      <c r="AF1531" s="101"/>
    </row>
    <row r="1532" spans="1:32">
      <c r="A1532" s="101"/>
      <c r="B1532" s="101"/>
      <c r="C1532" s="101"/>
      <c r="D1532" s="101"/>
      <c r="E1532" s="101"/>
      <c r="F1532" s="101"/>
      <c r="G1532" s="101"/>
      <c r="H1532" s="101"/>
      <c r="I1532" s="101"/>
      <c r="J1532" s="101"/>
      <c r="K1532" s="101"/>
      <c r="L1532" s="101"/>
      <c r="M1532" s="101"/>
      <c r="N1532" s="101"/>
      <c r="O1532" s="101"/>
      <c r="P1532" s="101"/>
      <c r="Q1532" s="101"/>
      <c r="R1532" s="101"/>
      <c r="S1532" s="101"/>
      <c r="T1532" s="101"/>
      <c r="U1532" s="101"/>
      <c r="V1532" s="101"/>
      <c r="W1532" s="101"/>
      <c r="X1532" s="101"/>
      <c r="Y1532" s="101"/>
      <c r="Z1532" s="101"/>
      <c r="AA1532" s="101"/>
      <c r="AB1532" s="101"/>
      <c r="AC1532" s="101"/>
      <c r="AD1532" s="101"/>
      <c r="AE1532" s="101"/>
      <c r="AF1532" s="101"/>
    </row>
    <row r="1533" spans="1:32">
      <c r="A1533" s="101"/>
      <c r="B1533" s="101"/>
      <c r="C1533" s="101"/>
      <c r="D1533" s="101"/>
      <c r="E1533" s="101"/>
      <c r="F1533" s="101"/>
      <c r="G1533" s="101"/>
      <c r="H1533" s="101"/>
      <c r="I1533" s="101"/>
      <c r="J1533" s="101"/>
      <c r="K1533" s="101"/>
      <c r="L1533" s="101"/>
      <c r="M1533" s="101"/>
      <c r="N1533" s="101"/>
      <c r="O1533" s="101"/>
      <c r="P1533" s="101"/>
      <c r="Q1533" s="101"/>
      <c r="R1533" s="101"/>
      <c r="S1533" s="101"/>
      <c r="T1533" s="101"/>
      <c r="U1533" s="101"/>
      <c r="V1533" s="101"/>
      <c r="W1533" s="101"/>
      <c r="X1533" s="101"/>
      <c r="Y1533" s="101"/>
      <c r="Z1533" s="101"/>
      <c r="AA1533" s="101"/>
      <c r="AB1533" s="101"/>
      <c r="AC1533" s="101"/>
      <c r="AD1533" s="101"/>
      <c r="AE1533" s="101"/>
      <c r="AF1533" s="101"/>
    </row>
    <row r="1534" spans="1:32">
      <c r="A1534" s="101"/>
      <c r="B1534" s="101"/>
      <c r="C1534" s="101"/>
      <c r="D1534" s="101"/>
      <c r="E1534" s="101"/>
      <c r="F1534" s="101"/>
      <c r="G1534" s="101"/>
      <c r="H1534" s="101"/>
      <c r="I1534" s="101"/>
      <c r="J1534" s="101"/>
      <c r="K1534" s="101"/>
      <c r="L1534" s="101"/>
      <c r="M1534" s="101"/>
      <c r="N1534" s="101"/>
      <c r="O1534" s="101"/>
      <c r="P1534" s="101"/>
      <c r="Q1534" s="101"/>
      <c r="R1534" s="101"/>
      <c r="S1534" s="101"/>
      <c r="T1534" s="101"/>
      <c r="U1534" s="101"/>
      <c r="V1534" s="101"/>
      <c r="W1534" s="101"/>
      <c r="X1534" s="101"/>
      <c r="Y1534" s="101"/>
      <c r="Z1534" s="101"/>
      <c r="AA1534" s="101"/>
      <c r="AB1534" s="101"/>
      <c r="AC1534" s="101"/>
      <c r="AD1534" s="101"/>
      <c r="AE1534" s="101"/>
      <c r="AF1534" s="101"/>
    </row>
    <row r="1535" spans="1:32">
      <c r="A1535" s="101"/>
      <c r="B1535" s="101"/>
      <c r="C1535" s="101"/>
      <c r="D1535" s="101"/>
      <c r="E1535" s="101"/>
      <c r="F1535" s="101"/>
      <c r="G1535" s="101"/>
      <c r="H1535" s="101"/>
      <c r="I1535" s="101"/>
      <c r="J1535" s="101"/>
      <c r="K1535" s="101"/>
      <c r="L1535" s="101"/>
      <c r="M1535" s="101"/>
      <c r="N1535" s="101"/>
      <c r="O1535" s="101"/>
      <c r="P1535" s="101"/>
      <c r="Q1535" s="101"/>
      <c r="R1535" s="101"/>
      <c r="S1535" s="101"/>
      <c r="T1535" s="101"/>
      <c r="U1535" s="101"/>
      <c r="V1535" s="101"/>
      <c r="W1535" s="101"/>
      <c r="X1535" s="101"/>
      <c r="Y1535" s="101"/>
      <c r="Z1535" s="101"/>
      <c r="AA1535" s="101"/>
      <c r="AB1535" s="101"/>
      <c r="AC1535" s="101"/>
      <c r="AD1535" s="101"/>
      <c r="AE1535" s="101"/>
      <c r="AF1535" s="101"/>
    </row>
    <row r="1536" spans="1:32">
      <c r="A1536" s="101"/>
      <c r="B1536" s="101"/>
      <c r="C1536" s="101"/>
      <c r="D1536" s="101"/>
      <c r="E1536" s="101"/>
      <c r="F1536" s="101"/>
      <c r="G1536" s="101"/>
      <c r="H1536" s="101"/>
      <c r="I1536" s="101"/>
      <c r="J1536" s="101"/>
      <c r="K1536" s="101"/>
      <c r="L1536" s="101"/>
      <c r="M1536" s="101"/>
      <c r="N1536" s="101"/>
      <c r="O1536" s="101"/>
      <c r="P1536" s="101"/>
      <c r="Q1536" s="101"/>
      <c r="R1536" s="101"/>
      <c r="S1536" s="101"/>
      <c r="T1536" s="101"/>
      <c r="U1536" s="101"/>
      <c r="V1536" s="101"/>
      <c r="W1536" s="101"/>
      <c r="X1536" s="101"/>
      <c r="Y1536" s="101"/>
      <c r="Z1536" s="101"/>
      <c r="AA1536" s="101"/>
      <c r="AB1536" s="101"/>
      <c r="AC1536" s="101"/>
      <c r="AD1536" s="101"/>
      <c r="AE1536" s="101"/>
      <c r="AF1536" s="101"/>
    </row>
    <row r="1537" spans="1:32">
      <c r="A1537" s="101"/>
      <c r="B1537" s="101"/>
      <c r="C1537" s="101"/>
      <c r="D1537" s="101"/>
      <c r="E1537" s="101"/>
      <c r="F1537" s="101"/>
      <c r="G1537" s="101"/>
      <c r="H1537" s="101"/>
      <c r="I1537" s="101"/>
      <c r="J1537" s="101"/>
      <c r="K1537" s="101"/>
      <c r="L1537" s="101"/>
      <c r="M1537" s="101"/>
      <c r="N1537" s="101"/>
      <c r="O1537" s="101"/>
      <c r="P1537" s="101"/>
      <c r="Q1537" s="101"/>
      <c r="R1537" s="101"/>
      <c r="S1537" s="101"/>
      <c r="T1537" s="101"/>
      <c r="U1537" s="101"/>
      <c r="V1537" s="101"/>
      <c r="W1537" s="101"/>
      <c r="X1537" s="101"/>
      <c r="Y1537" s="101"/>
      <c r="Z1537" s="101"/>
      <c r="AA1537" s="101"/>
      <c r="AB1537" s="101"/>
      <c r="AC1537" s="101"/>
      <c r="AD1537" s="101"/>
      <c r="AE1537" s="101"/>
      <c r="AF1537" s="101"/>
    </row>
    <row r="1538" spans="1:32">
      <c r="A1538" s="101"/>
      <c r="B1538" s="101"/>
      <c r="C1538" s="101"/>
      <c r="D1538" s="101"/>
      <c r="E1538" s="101"/>
      <c r="F1538" s="101"/>
      <c r="G1538" s="101"/>
      <c r="H1538" s="101"/>
      <c r="I1538" s="101"/>
      <c r="J1538" s="101"/>
      <c r="K1538" s="101"/>
      <c r="L1538" s="101"/>
      <c r="M1538" s="101"/>
      <c r="N1538" s="101"/>
      <c r="O1538" s="101"/>
      <c r="P1538" s="101"/>
      <c r="Q1538" s="101"/>
      <c r="R1538" s="101"/>
      <c r="S1538" s="101"/>
      <c r="T1538" s="101"/>
      <c r="U1538" s="101"/>
      <c r="V1538" s="101"/>
      <c r="W1538" s="101"/>
      <c r="X1538" s="101"/>
      <c r="Y1538" s="101"/>
      <c r="Z1538" s="101"/>
      <c r="AA1538" s="101"/>
      <c r="AB1538" s="101"/>
      <c r="AC1538" s="101"/>
      <c r="AD1538" s="101"/>
      <c r="AE1538" s="101"/>
      <c r="AF1538" s="101"/>
    </row>
    <row r="1539" spans="1:32">
      <c r="A1539" s="101"/>
      <c r="B1539" s="101"/>
      <c r="C1539" s="101"/>
      <c r="D1539" s="101"/>
      <c r="E1539" s="101"/>
      <c r="F1539" s="101"/>
      <c r="G1539" s="101"/>
      <c r="H1539" s="101"/>
      <c r="I1539" s="101"/>
      <c r="J1539" s="101"/>
      <c r="K1539" s="101"/>
      <c r="L1539" s="101"/>
      <c r="M1539" s="101"/>
      <c r="N1539" s="101"/>
      <c r="O1539" s="101"/>
      <c r="P1539" s="101"/>
      <c r="Q1539" s="101"/>
      <c r="R1539" s="101"/>
      <c r="S1539" s="101"/>
      <c r="T1539" s="101"/>
      <c r="U1539" s="101"/>
      <c r="V1539" s="101"/>
      <c r="W1539" s="101"/>
      <c r="X1539" s="101"/>
      <c r="Y1539" s="101"/>
      <c r="Z1539" s="101"/>
      <c r="AA1539" s="101"/>
      <c r="AB1539" s="101"/>
      <c r="AC1539" s="101"/>
      <c r="AD1539" s="101"/>
      <c r="AE1539" s="101"/>
      <c r="AF1539" s="101"/>
    </row>
    <row r="1540" spans="1:32">
      <c r="A1540" s="101"/>
      <c r="B1540" s="101"/>
      <c r="C1540" s="101"/>
      <c r="D1540" s="101"/>
      <c r="E1540" s="101"/>
      <c r="F1540" s="101"/>
      <c r="G1540" s="101"/>
      <c r="H1540" s="101"/>
      <c r="I1540" s="101"/>
      <c r="J1540" s="101"/>
      <c r="K1540" s="101"/>
      <c r="L1540" s="101"/>
      <c r="M1540" s="101"/>
      <c r="N1540" s="101"/>
      <c r="O1540" s="101"/>
      <c r="P1540" s="101"/>
      <c r="Q1540" s="101"/>
      <c r="R1540" s="101"/>
      <c r="S1540" s="101"/>
      <c r="T1540" s="101"/>
      <c r="U1540" s="101"/>
      <c r="V1540" s="101"/>
      <c r="W1540" s="101"/>
      <c r="X1540" s="101"/>
      <c r="Y1540" s="101"/>
      <c r="Z1540" s="101"/>
      <c r="AA1540" s="101"/>
      <c r="AB1540" s="101"/>
      <c r="AC1540" s="101"/>
      <c r="AD1540" s="101"/>
      <c r="AE1540" s="101"/>
      <c r="AF1540" s="101"/>
    </row>
    <row r="1541" spans="1:32">
      <c r="A1541" s="101"/>
      <c r="B1541" s="101"/>
      <c r="C1541" s="101"/>
      <c r="D1541" s="101"/>
      <c r="E1541" s="101"/>
      <c r="F1541" s="101"/>
      <c r="G1541" s="101"/>
      <c r="H1541" s="101"/>
      <c r="I1541" s="101"/>
      <c r="J1541" s="101"/>
      <c r="K1541" s="101"/>
      <c r="L1541" s="101"/>
      <c r="M1541" s="101"/>
      <c r="N1541" s="101"/>
      <c r="O1541" s="101"/>
      <c r="P1541" s="101"/>
      <c r="Q1541" s="101"/>
      <c r="R1541" s="101"/>
      <c r="S1541" s="101"/>
      <c r="T1541" s="101"/>
      <c r="U1541" s="101"/>
      <c r="V1541" s="101"/>
      <c r="W1541" s="101"/>
      <c r="X1541" s="101"/>
      <c r="Y1541" s="101"/>
      <c r="Z1541" s="101"/>
      <c r="AA1541" s="101"/>
      <c r="AB1541" s="101"/>
      <c r="AC1541" s="101"/>
      <c r="AD1541" s="101"/>
      <c r="AE1541" s="101"/>
      <c r="AF1541" s="101"/>
    </row>
    <row r="1542" spans="1:32">
      <c r="A1542" s="101"/>
      <c r="B1542" s="101"/>
      <c r="C1542" s="101"/>
      <c r="D1542" s="101"/>
      <c r="E1542" s="101"/>
      <c r="F1542" s="101"/>
      <c r="G1542" s="101"/>
      <c r="H1542" s="101"/>
      <c r="I1542" s="101"/>
      <c r="J1542" s="101"/>
      <c r="K1542" s="101"/>
      <c r="L1542" s="101"/>
      <c r="M1542" s="101"/>
      <c r="N1542" s="101"/>
      <c r="O1542" s="101"/>
      <c r="P1542" s="101"/>
      <c r="Q1542" s="101"/>
      <c r="R1542" s="101"/>
      <c r="S1542" s="101"/>
      <c r="T1542" s="101"/>
      <c r="U1542" s="101"/>
      <c r="V1542" s="101"/>
      <c r="W1542" s="101"/>
      <c r="X1542" s="101"/>
      <c r="Y1542" s="101"/>
      <c r="Z1542" s="101"/>
      <c r="AA1542" s="101"/>
      <c r="AB1542" s="101"/>
      <c r="AC1542" s="101"/>
      <c r="AD1542" s="101"/>
      <c r="AE1542" s="101"/>
      <c r="AF1542" s="101"/>
    </row>
    <row r="1543" spans="1:32">
      <c r="A1543" s="101"/>
      <c r="B1543" s="101"/>
      <c r="C1543" s="101"/>
      <c r="D1543" s="101"/>
      <c r="E1543" s="101"/>
      <c r="F1543" s="101"/>
      <c r="G1543" s="101"/>
      <c r="H1543" s="101"/>
      <c r="I1543" s="101"/>
      <c r="J1543" s="101"/>
      <c r="K1543" s="101"/>
      <c r="L1543" s="101"/>
      <c r="M1543" s="101"/>
      <c r="N1543" s="101"/>
      <c r="O1543" s="101"/>
      <c r="P1543" s="101"/>
      <c r="Q1543" s="101"/>
      <c r="R1543" s="101"/>
      <c r="S1543" s="101"/>
      <c r="T1543" s="101"/>
      <c r="U1543" s="101"/>
      <c r="V1543" s="101"/>
      <c r="W1543" s="101"/>
      <c r="X1543" s="101"/>
      <c r="Y1543" s="101"/>
      <c r="Z1543" s="101"/>
      <c r="AA1543" s="101"/>
      <c r="AB1543" s="101"/>
      <c r="AC1543" s="101"/>
      <c r="AD1543" s="101"/>
      <c r="AE1543" s="101"/>
      <c r="AF1543" s="101"/>
    </row>
    <row r="1544" spans="1:32">
      <c r="A1544" s="101"/>
      <c r="B1544" s="101"/>
      <c r="C1544" s="101"/>
      <c r="D1544" s="101"/>
      <c r="E1544" s="101"/>
      <c r="F1544" s="101"/>
      <c r="G1544" s="101"/>
      <c r="H1544" s="101"/>
      <c r="I1544" s="101"/>
      <c r="J1544" s="101"/>
      <c r="K1544" s="101"/>
      <c r="L1544" s="101"/>
      <c r="M1544" s="101"/>
      <c r="N1544" s="101"/>
      <c r="O1544" s="101"/>
      <c r="P1544" s="101"/>
      <c r="Q1544" s="101"/>
      <c r="R1544" s="101"/>
      <c r="S1544" s="101"/>
      <c r="T1544" s="101"/>
      <c r="U1544" s="101"/>
      <c r="V1544" s="101"/>
      <c r="W1544" s="101"/>
      <c r="X1544" s="101"/>
      <c r="Y1544" s="101"/>
      <c r="Z1544" s="101"/>
      <c r="AA1544" s="101"/>
      <c r="AB1544" s="101"/>
      <c r="AC1544" s="101"/>
      <c r="AD1544" s="101"/>
      <c r="AE1544" s="101"/>
      <c r="AF1544" s="101"/>
    </row>
    <row r="1545" spans="1:32">
      <c r="A1545" s="101"/>
      <c r="B1545" s="101"/>
      <c r="C1545" s="101"/>
      <c r="D1545" s="101"/>
      <c r="E1545" s="101"/>
      <c r="F1545" s="101"/>
      <c r="G1545" s="101"/>
      <c r="H1545" s="101"/>
      <c r="I1545" s="101"/>
      <c r="J1545" s="101"/>
      <c r="K1545" s="101"/>
      <c r="L1545" s="101"/>
      <c r="M1545" s="101"/>
      <c r="N1545" s="101"/>
      <c r="O1545" s="101"/>
      <c r="P1545" s="101"/>
      <c r="Q1545" s="101"/>
      <c r="R1545" s="101"/>
      <c r="S1545" s="101"/>
      <c r="T1545" s="101"/>
      <c r="U1545" s="101"/>
      <c r="V1545" s="101"/>
      <c r="W1545" s="101"/>
      <c r="X1545" s="101"/>
      <c r="Y1545" s="101"/>
      <c r="Z1545" s="101"/>
      <c r="AA1545" s="101"/>
      <c r="AB1545" s="101"/>
      <c r="AC1545" s="101"/>
      <c r="AD1545" s="101"/>
      <c r="AE1545" s="101"/>
      <c r="AF1545" s="101"/>
    </row>
    <row r="1546" spans="1:32">
      <c r="A1546" s="101"/>
      <c r="B1546" s="101"/>
      <c r="C1546" s="101"/>
      <c r="D1546" s="101"/>
      <c r="E1546" s="101"/>
      <c r="F1546" s="101"/>
      <c r="G1546" s="101"/>
      <c r="H1546" s="101"/>
      <c r="I1546" s="101"/>
      <c r="J1546" s="101"/>
      <c r="K1546" s="101"/>
      <c r="L1546" s="101"/>
      <c r="M1546" s="101"/>
      <c r="N1546" s="101"/>
      <c r="O1546" s="101"/>
      <c r="P1546" s="101"/>
      <c r="Q1546" s="101"/>
      <c r="R1546" s="101"/>
      <c r="S1546" s="101"/>
      <c r="T1546" s="101"/>
      <c r="U1546" s="101"/>
      <c r="V1546" s="101"/>
      <c r="W1546" s="101"/>
      <c r="X1546" s="101"/>
      <c r="Y1546" s="101"/>
      <c r="Z1546" s="101"/>
      <c r="AA1546" s="101"/>
      <c r="AB1546" s="101"/>
      <c r="AC1546" s="101"/>
      <c r="AD1546" s="101"/>
      <c r="AE1546" s="101"/>
      <c r="AF1546" s="101"/>
    </row>
    <row r="1547" spans="1:32">
      <c r="A1547" s="101"/>
      <c r="B1547" s="101"/>
      <c r="C1547" s="101"/>
      <c r="D1547" s="101"/>
      <c r="E1547" s="101"/>
      <c r="F1547" s="101"/>
      <c r="G1547" s="101"/>
      <c r="H1547" s="101"/>
      <c r="I1547" s="101"/>
      <c r="J1547" s="101"/>
      <c r="K1547" s="101"/>
      <c r="L1547" s="101"/>
      <c r="M1547" s="101"/>
      <c r="N1547" s="101"/>
      <c r="O1547" s="101"/>
      <c r="P1547" s="101"/>
      <c r="Q1547" s="101"/>
      <c r="R1547" s="101"/>
      <c r="S1547" s="101"/>
      <c r="T1547" s="101"/>
      <c r="U1547" s="101"/>
      <c r="V1547" s="101"/>
      <c r="W1547" s="101"/>
      <c r="X1547" s="101"/>
      <c r="Y1547" s="101"/>
      <c r="Z1547" s="101"/>
      <c r="AA1547" s="101"/>
      <c r="AB1547" s="101"/>
      <c r="AC1547" s="101"/>
      <c r="AD1547" s="101"/>
      <c r="AE1547" s="101"/>
      <c r="AF1547" s="101"/>
    </row>
    <row r="1548" spans="1:32">
      <c r="A1548" s="101"/>
      <c r="B1548" s="101"/>
      <c r="C1548" s="101"/>
      <c r="D1548" s="101"/>
      <c r="E1548" s="101"/>
      <c r="F1548" s="101"/>
      <c r="G1548" s="101"/>
      <c r="H1548" s="101"/>
      <c r="I1548" s="101"/>
      <c r="J1548" s="101"/>
      <c r="K1548" s="101"/>
      <c r="L1548" s="101"/>
      <c r="M1548" s="101"/>
      <c r="N1548" s="101"/>
      <c r="O1548" s="101"/>
      <c r="P1548" s="101"/>
      <c r="Q1548" s="101"/>
      <c r="R1548" s="101"/>
      <c r="S1548" s="101"/>
      <c r="T1548" s="101"/>
      <c r="U1548" s="101"/>
      <c r="V1548" s="101"/>
      <c r="W1548" s="101"/>
      <c r="X1548" s="101"/>
      <c r="Y1548" s="101"/>
      <c r="Z1548" s="101"/>
      <c r="AA1548" s="101"/>
      <c r="AB1548" s="101"/>
      <c r="AC1548" s="101"/>
      <c r="AD1548" s="101"/>
      <c r="AE1548" s="101"/>
      <c r="AF1548" s="101"/>
    </row>
    <row r="1549" spans="1:32">
      <c r="A1549" s="101"/>
      <c r="B1549" s="101"/>
      <c r="C1549" s="101"/>
      <c r="D1549" s="101"/>
      <c r="E1549" s="101"/>
      <c r="F1549" s="101"/>
      <c r="G1549" s="101"/>
      <c r="H1549" s="101"/>
      <c r="I1549" s="101"/>
      <c r="J1549" s="101"/>
      <c r="K1549" s="101"/>
      <c r="L1549" s="101"/>
      <c r="M1549" s="101"/>
      <c r="N1549" s="101"/>
      <c r="O1549" s="101"/>
      <c r="P1549" s="101"/>
      <c r="Q1549" s="101"/>
      <c r="R1549" s="101"/>
      <c r="S1549" s="101"/>
      <c r="T1549" s="101"/>
      <c r="U1549" s="101"/>
      <c r="V1549" s="101"/>
      <c r="W1549" s="101"/>
      <c r="X1549" s="101"/>
      <c r="Y1549" s="101"/>
      <c r="Z1549" s="101"/>
      <c r="AA1549" s="101"/>
      <c r="AB1549" s="101"/>
      <c r="AC1549" s="101"/>
      <c r="AD1549" s="101"/>
      <c r="AE1549" s="101"/>
      <c r="AF1549" s="101"/>
    </row>
    <row r="1550" spans="1:32">
      <c r="A1550" s="101"/>
      <c r="B1550" s="101"/>
      <c r="C1550" s="101"/>
      <c r="D1550" s="101"/>
      <c r="E1550" s="101"/>
      <c r="F1550" s="101"/>
      <c r="G1550" s="101"/>
      <c r="H1550" s="101"/>
      <c r="I1550" s="101"/>
      <c r="J1550" s="101"/>
      <c r="K1550" s="101"/>
      <c r="L1550" s="101"/>
      <c r="M1550" s="101"/>
      <c r="N1550" s="101"/>
      <c r="O1550" s="101"/>
      <c r="P1550" s="101"/>
      <c r="Q1550" s="101"/>
      <c r="R1550" s="101"/>
      <c r="S1550" s="101"/>
      <c r="T1550" s="101"/>
      <c r="U1550" s="101"/>
      <c r="V1550" s="101"/>
      <c r="W1550" s="101"/>
      <c r="X1550" s="101"/>
      <c r="Y1550" s="101"/>
      <c r="Z1550" s="101"/>
      <c r="AA1550" s="101"/>
      <c r="AB1550" s="101"/>
      <c r="AC1550" s="101"/>
      <c r="AD1550" s="101"/>
      <c r="AE1550" s="101"/>
      <c r="AF1550" s="101"/>
    </row>
    <row r="1551" spans="1:32">
      <c r="A1551" s="101"/>
      <c r="B1551" s="101"/>
      <c r="C1551" s="101"/>
      <c r="D1551" s="101"/>
      <c r="E1551" s="101"/>
      <c r="F1551" s="101"/>
      <c r="G1551" s="101"/>
      <c r="H1551" s="101"/>
      <c r="I1551" s="101"/>
      <c r="J1551" s="101"/>
      <c r="K1551" s="101"/>
      <c r="L1551" s="101"/>
      <c r="M1551" s="101"/>
      <c r="N1551" s="101"/>
      <c r="O1551" s="101"/>
      <c r="P1551" s="101"/>
      <c r="Q1551" s="101"/>
      <c r="R1551" s="101"/>
      <c r="S1551" s="101"/>
      <c r="T1551" s="101"/>
      <c r="U1551" s="101"/>
      <c r="V1551" s="101"/>
      <c r="W1551" s="101"/>
      <c r="X1551" s="101"/>
      <c r="Y1551" s="101"/>
      <c r="Z1551" s="101"/>
      <c r="AA1551" s="101"/>
      <c r="AB1551" s="101"/>
      <c r="AC1551" s="101"/>
      <c r="AD1551" s="101"/>
      <c r="AE1551" s="101"/>
      <c r="AF1551" s="101"/>
    </row>
    <row r="1552" spans="1:32">
      <c r="A1552" s="101"/>
      <c r="B1552" s="101"/>
      <c r="C1552" s="101"/>
      <c r="D1552" s="101"/>
      <c r="E1552" s="101"/>
      <c r="F1552" s="101"/>
      <c r="G1552" s="101"/>
      <c r="H1552" s="101"/>
      <c r="I1552" s="101"/>
      <c r="J1552" s="101"/>
      <c r="K1552" s="101"/>
      <c r="L1552" s="101"/>
      <c r="M1552" s="101"/>
      <c r="N1552" s="101"/>
      <c r="O1552" s="101"/>
      <c r="P1552" s="101"/>
      <c r="Q1552" s="101"/>
      <c r="R1552" s="101"/>
      <c r="S1552" s="101"/>
      <c r="T1552" s="101"/>
      <c r="U1552" s="101"/>
      <c r="V1552" s="101"/>
      <c r="W1552" s="101"/>
      <c r="X1552" s="101"/>
      <c r="Y1552" s="101"/>
      <c r="Z1552" s="101"/>
      <c r="AA1552" s="101"/>
      <c r="AB1552" s="101"/>
      <c r="AC1552" s="101"/>
      <c r="AD1552" s="101"/>
      <c r="AE1552" s="101"/>
      <c r="AF1552" s="101"/>
    </row>
    <row r="1553" spans="1:32">
      <c r="A1553" s="101"/>
      <c r="B1553" s="101"/>
      <c r="C1553" s="101"/>
      <c r="D1553" s="101"/>
      <c r="E1553" s="101"/>
      <c r="F1553" s="101"/>
      <c r="G1553" s="101"/>
      <c r="H1553" s="101"/>
      <c r="I1553" s="101"/>
      <c r="J1553" s="101"/>
      <c r="K1553" s="101"/>
      <c r="L1553" s="101"/>
      <c r="M1553" s="101"/>
      <c r="N1553" s="101"/>
      <c r="O1553" s="101"/>
      <c r="P1553" s="101"/>
      <c r="Q1553" s="101"/>
      <c r="R1553" s="101"/>
      <c r="S1553" s="101"/>
      <c r="T1553" s="101"/>
      <c r="U1553" s="101"/>
      <c r="V1553" s="101"/>
      <c r="W1553" s="101"/>
      <c r="X1553" s="101"/>
      <c r="Y1553" s="101"/>
      <c r="Z1553" s="101"/>
      <c r="AA1553" s="101"/>
      <c r="AB1553" s="101"/>
      <c r="AC1553" s="101"/>
      <c r="AD1553" s="101"/>
      <c r="AE1553" s="101"/>
      <c r="AF1553" s="101"/>
    </row>
    <row r="1554" spans="1:32">
      <c r="A1554" s="101"/>
      <c r="B1554" s="101"/>
      <c r="C1554" s="101"/>
      <c r="D1554" s="101"/>
      <c r="E1554" s="101"/>
      <c r="F1554" s="101"/>
      <c r="G1554" s="101"/>
      <c r="H1554" s="101"/>
      <c r="I1554" s="101"/>
      <c r="J1554" s="101"/>
      <c r="K1554" s="101"/>
      <c r="L1554" s="101"/>
      <c r="M1554" s="101"/>
      <c r="N1554" s="101"/>
      <c r="O1554" s="101"/>
      <c r="P1554" s="101"/>
      <c r="Q1554" s="101"/>
      <c r="R1554" s="101"/>
      <c r="S1554" s="101"/>
      <c r="T1554" s="101"/>
      <c r="U1554" s="101"/>
      <c r="V1554" s="101"/>
      <c r="W1554" s="101"/>
      <c r="X1554" s="101"/>
      <c r="Y1554" s="101"/>
      <c r="Z1554" s="101"/>
      <c r="AA1554" s="101"/>
      <c r="AB1554" s="101"/>
      <c r="AC1554" s="101"/>
      <c r="AD1554" s="101"/>
      <c r="AE1554" s="101"/>
      <c r="AF1554" s="101"/>
    </row>
    <row r="1555" spans="1:32">
      <c r="A1555" s="101"/>
      <c r="B1555" s="101"/>
      <c r="C1555" s="101"/>
      <c r="D1555" s="101"/>
      <c r="E1555" s="101"/>
      <c r="F1555" s="101"/>
      <c r="G1555" s="101"/>
      <c r="H1555" s="101"/>
      <c r="I1555" s="101"/>
      <c r="J1555" s="101"/>
      <c r="K1555" s="101"/>
      <c r="L1555" s="101"/>
      <c r="M1555" s="101"/>
      <c r="N1555" s="101"/>
      <c r="O1555" s="101"/>
      <c r="P1555" s="101"/>
      <c r="Q1555" s="101"/>
      <c r="R1555" s="101"/>
      <c r="S1555" s="101"/>
      <c r="T1555" s="101"/>
      <c r="U1555" s="101"/>
      <c r="V1555" s="101"/>
      <c r="W1555" s="101"/>
      <c r="X1555" s="101"/>
      <c r="Y1555" s="101"/>
      <c r="Z1555" s="101"/>
      <c r="AA1555" s="101"/>
      <c r="AB1555" s="101"/>
      <c r="AC1555" s="101"/>
      <c r="AD1555" s="101"/>
      <c r="AE1555" s="101"/>
      <c r="AF1555" s="101"/>
    </row>
    <row r="1556" spans="1:32">
      <c r="A1556" s="101"/>
      <c r="B1556" s="101"/>
      <c r="C1556" s="101"/>
      <c r="D1556" s="101"/>
      <c r="E1556" s="101"/>
      <c r="F1556" s="101"/>
      <c r="G1556" s="101"/>
      <c r="H1556" s="101"/>
      <c r="I1556" s="101"/>
      <c r="J1556" s="101"/>
      <c r="K1556" s="101"/>
      <c r="L1556" s="101"/>
      <c r="M1556" s="101"/>
      <c r="N1556" s="101"/>
      <c r="O1556" s="101"/>
      <c r="P1556" s="101"/>
      <c r="Q1556" s="101"/>
      <c r="R1556" s="101"/>
      <c r="S1556" s="101"/>
      <c r="T1556" s="101"/>
      <c r="U1556" s="101"/>
      <c r="V1556" s="101"/>
      <c r="W1556" s="101"/>
      <c r="X1556" s="101"/>
      <c r="Y1556" s="101"/>
      <c r="Z1556" s="101"/>
      <c r="AA1556" s="101"/>
      <c r="AB1556" s="101"/>
      <c r="AC1556" s="101"/>
      <c r="AD1556" s="101"/>
      <c r="AE1556" s="101"/>
      <c r="AF1556" s="101"/>
    </row>
    <row r="1557" spans="1:32">
      <c r="A1557" s="101"/>
      <c r="B1557" s="101"/>
      <c r="C1557" s="101"/>
      <c r="D1557" s="101"/>
      <c r="E1557" s="101"/>
      <c r="F1557" s="101"/>
      <c r="G1557" s="101"/>
      <c r="H1557" s="101"/>
      <c r="I1557" s="101"/>
      <c r="J1557" s="101"/>
      <c r="K1557" s="101"/>
      <c r="L1557" s="101"/>
      <c r="M1557" s="101"/>
      <c r="N1557" s="101"/>
      <c r="O1557" s="101"/>
      <c r="P1557" s="101"/>
      <c r="Q1557" s="101"/>
      <c r="R1557" s="101"/>
      <c r="S1557" s="101"/>
      <c r="T1557" s="101"/>
      <c r="U1557" s="101"/>
      <c r="V1557" s="101"/>
      <c r="W1557" s="101"/>
      <c r="X1557" s="101"/>
      <c r="Y1557" s="101"/>
      <c r="Z1557" s="101"/>
      <c r="AA1557" s="101"/>
      <c r="AB1557" s="101"/>
      <c r="AC1557" s="101"/>
      <c r="AD1557" s="101"/>
      <c r="AE1557" s="101"/>
      <c r="AF1557" s="101"/>
    </row>
    <row r="1558" spans="1:32">
      <c r="A1558" s="101"/>
      <c r="B1558" s="101"/>
      <c r="C1558" s="101"/>
      <c r="D1558" s="101"/>
      <c r="E1558" s="101"/>
      <c r="F1558" s="101"/>
      <c r="G1558" s="101"/>
      <c r="H1558" s="101"/>
      <c r="I1558" s="101"/>
      <c r="J1558" s="101"/>
      <c r="K1558" s="101"/>
      <c r="L1558" s="101"/>
      <c r="M1558" s="101"/>
      <c r="N1558" s="101"/>
      <c r="O1558" s="101"/>
      <c r="P1558" s="101"/>
      <c r="Q1558" s="101"/>
      <c r="R1558" s="101"/>
      <c r="S1558" s="101"/>
      <c r="T1558" s="101"/>
      <c r="U1558" s="101"/>
      <c r="V1558" s="101"/>
      <c r="W1558" s="101"/>
      <c r="X1558" s="101"/>
      <c r="Y1558" s="101"/>
      <c r="Z1558" s="101"/>
      <c r="AA1558" s="101"/>
      <c r="AB1558" s="101"/>
      <c r="AC1558" s="101"/>
      <c r="AD1558" s="101"/>
      <c r="AE1558" s="101"/>
      <c r="AF1558" s="101"/>
    </row>
    <row r="1559" spans="1:32">
      <c r="A1559" s="101"/>
      <c r="B1559" s="101"/>
      <c r="C1559" s="101"/>
      <c r="D1559" s="101"/>
      <c r="E1559" s="101"/>
      <c r="F1559" s="101"/>
      <c r="G1559" s="101"/>
      <c r="H1559" s="101"/>
      <c r="I1559" s="101"/>
      <c r="J1559" s="101"/>
      <c r="K1559" s="101"/>
      <c r="L1559" s="101"/>
      <c r="M1559" s="101"/>
      <c r="N1559" s="101"/>
      <c r="O1559" s="101"/>
      <c r="P1559" s="101"/>
      <c r="Q1559" s="101"/>
      <c r="R1559" s="101"/>
      <c r="S1559" s="101"/>
      <c r="T1559" s="101"/>
      <c r="U1559" s="101"/>
      <c r="V1559" s="101"/>
      <c r="W1559" s="101"/>
      <c r="X1559" s="101"/>
      <c r="Y1559" s="101"/>
      <c r="Z1559" s="101"/>
      <c r="AA1559" s="101"/>
      <c r="AB1559" s="101"/>
      <c r="AC1559" s="101"/>
      <c r="AD1559" s="101"/>
      <c r="AE1559" s="101"/>
      <c r="AF1559" s="101"/>
    </row>
    <row r="1560" spans="1:32">
      <c r="A1560" s="101"/>
      <c r="B1560" s="101"/>
      <c r="C1560" s="101"/>
      <c r="D1560" s="101"/>
      <c r="E1560" s="101"/>
      <c r="F1560" s="101"/>
      <c r="G1560" s="101"/>
      <c r="H1560" s="101"/>
      <c r="I1560" s="101"/>
      <c r="J1560" s="101"/>
      <c r="K1560" s="101"/>
      <c r="L1560" s="101"/>
      <c r="M1560" s="101"/>
      <c r="N1560" s="101"/>
      <c r="O1560" s="101"/>
      <c r="P1560" s="101"/>
      <c r="Q1560" s="101"/>
      <c r="R1560" s="101"/>
      <c r="S1560" s="101"/>
      <c r="T1560" s="101"/>
      <c r="U1560" s="101"/>
      <c r="V1560" s="101"/>
      <c r="W1560" s="101"/>
      <c r="X1560" s="101"/>
      <c r="Y1560" s="101"/>
      <c r="Z1560" s="101"/>
      <c r="AA1560" s="101"/>
      <c r="AB1560" s="101"/>
      <c r="AC1560" s="101"/>
      <c r="AD1560" s="101"/>
      <c r="AE1560" s="101"/>
      <c r="AF1560" s="101"/>
    </row>
    <row r="1561" spans="1:32">
      <c r="A1561" s="101"/>
      <c r="B1561" s="101"/>
      <c r="C1561" s="101"/>
      <c r="D1561" s="101"/>
      <c r="E1561" s="101"/>
      <c r="F1561" s="101"/>
      <c r="G1561" s="101"/>
      <c r="H1561" s="101"/>
      <c r="I1561" s="101"/>
      <c r="J1561" s="101"/>
      <c r="K1561" s="101"/>
      <c r="L1561" s="101"/>
      <c r="M1561" s="101"/>
      <c r="N1561" s="101"/>
      <c r="O1561" s="101"/>
      <c r="P1561" s="101"/>
      <c r="Q1561" s="101"/>
      <c r="R1561" s="101"/>
      <c r="S1561" s="101"/>
      <c r="T1561" s="101"/>
      <c r="U1561" s="101"/>
      <c r="V1561" s="101"/>
      <c r="W1561" s="101"/>
      <c r="X1561" s="101"/>
      <c r="Y1561" s="101"/>
      <c r="Z1561" s="101"/>
      <c r="AA1561" s="101"/>
      <c r="AB1561" s="101"/>
      <c r="AC1561" s="101"/>
      <c r="AD1561" s="101"/>
      <c r="AE1561" s="101"/>
      <c r="AF1561" s="101"/>
    </row>
    <row r="1562" spans="1:32">
      <c r="A1562" s="101"/>
      <c r="B1562" s="101"/>
      <c r="C1562" s="101"/>
      <c r="D1562" s="101"/>
      <c r="E1562" s="101"/>
      <c r="F1562" s="101"/>
      <c r="G1562" s="101"/>
      <c r="H1562" s="101"/>
      <c r="I1562" s="101"/>
      <c r="J1562" s="101"/>
      <c r="K1562" s="101"/>
      <c r="L1562" s="101"/>
      <c r="M1562" s="101"/>
      <c r="N1562" s="101"/>
      <c r="O1562" s="101"/>
      <c r="P1562" s="101"/>
      <c r="Q1562" s="101"/>
      <c r="R1562" s="101"/>
      <c r="S1562" s="101"/>
      <c r="T1562" s="101"/>
      <c r="U1562" s="101"/>
      <c r="V1562" s="101"/>
      <c r="W1562" s="101"/>
      <c r="X1562" s="101"/>
      <c r="Y1562" s="101"/>
      <c r="Z1562" s="101"/>
      <c r="AA1562" s="101"/>
      <c r="AB1562" s="101"/>
      <c r="AC1562" s="101"/>
      <c r="AD1562" s="101"/>
      <c r="AE1562" s="101"/>
      <c r="AF1562" s="101"/>
    </row>
    <row r="1563" spans="1:32">
      <c r="A1563" s="101"/>
      <c r="B1563" s="101"/>
      <c r="C1563" s="101"/>
      <c r="D1563" s="101"/>
      <c r="E1563" s="101"/>
      <c r="F1563" s="101"/>
      <c r="G1563" s="101"/>
      <c r="H1563" s="101"/>
      <c r="I1563" s="101"/>
      <c r="J1563" s="101"/>
      <c r="K1563" s="101"/>
      <c r="L1563" s="101"/>
      <c r="M1563" s="101"/>
      <c r="N1563" s="101"/>
      <c r="O1563" s="101"/>
      <c r="P1563" s="101"/>
      <c r="Q1563" s="101"/>
      <c r="R1563" s="101"/>
      <c r="S1563" s="101"/>
      <c r="T1563" s="101"/>
      <c r="U1563" s="101"/>
      <c r="V1563" s="101"/>
      <c r="W1563" s="101"/>
      <c r="X1563" s="101"/>
      <c r="Y1563" s="101"/>
      <c r="Z1563" s="101"/>
      <c r="AA1563" s="101"/>
      <c r="AB1563" s="101"/>
      <c r="AC1563" s="101"/>
      <c r="AD1563" s="101"/>
      <c r="AE1563" s="101"/>
      <c r="AF1563" s="101"/>
    </row>
    <row r="1564" spans="1:32">
      <c r="A1564" s="101"/>
      <c r="B1564" s="101"/>
      <c r="C1564" s="101"/>
      <c r="D1564" s="101"/>
      <c r="E1564" s="101"/>
      <c r="F1564" s="101"/>
      <c r="G1564" s="101"/>
      <c r="H1564" s="101"/>
      <c r="I1564" s="101"/>
      <c r="J1564" s="101"/>
      <c r="K1564" s="101"/>
      <c r="L1564" s="101"/>
      <c r="M1564" s="101"/>
      <c r="N1564" s="101"/>
      <c r="O1564" s="101"/>
      <c r="P1564" s="101"/>
      <c r="Q1564" s="101"/>
      <c r="R1564" s="101"/>
      <c r="S1564" s="101"/>
      <c r="T1564" s="101"/>
      <c r="U1564" s="101"/>
      <c r="V1564" s="101"/>
      <c r="W1564" s="101"/>
      <c r="X1564" s="101"/>
      <c r="Y1564" s="101"/>
      <c r="Z1564" s="101"/>
      <c r="AA1564" s="101"/>
      <c r="AB1564" s="101"/>
      <c r="AC1564" s="101"/>
      <c r="AD1564" s="101"/>
      <c r="AE1564" s="101"/>
      <c r="AF1564" s="101"/>
    </row>
    <row r="1565" spans="1:32">
      <c r="A1565" s="101"/>
      <c r="B1565" s="101"/>
      <c r="C1565" s="101"/>
      <c r="D1565" s="101"/>
      <c r="E1565" s="101"/>
      <c r="F1565" s="101"/>
      <c r="G1565" s="101"/>
      <c r="H1565" s="101"/>
      <c r="I1565" s="101"/>
      <c r="J1565" s="101"/>
      <c r="K1565" s="101"/>
      <c r="L1565" s="101"/>
      <c r="M1565" s="101"/>
      <c r="N1565" s="101"/>
      <c r="O1565" s="101"/>
      <c r="P1565" s="101"/>
      <c r="Q1565" s="101"/>
      <c r="R1565" s="101"/>
      <c r="S1565" s="101"/>
      <c r="T1565" s="101"/>
      <c r="U1565" s="101"/>
      <c r="V1565" s="101"/>
      <c r="W1565" s="101"/>
      <c r="X1565" s="101"/>
      <c r="Y1565" s="101"/>
      <c r="Z1565" s="101"/>
      <c r="AA1565" s="101"/>
      <c r="AB1565" s="101"/>
      <c r="AC1565" s="101"/>
      <c r="AD1565" s="101"/>
      <c r="AE1565" s="101"/>
      <c r="AF1565" s="101"/>
    </row>
    <row r="1566" spans="1:32">
      <c r="A1566" s="101"/>
      <c r="B1566" s="101"/>
      <c r="C1566" s="101"/>
      <c r="D1566" s="101"/>
      <c r="E1566" s="101"/>
      <c r="F1566" s="101"/>
      <c r="G1566" s="101"/>
      <c r="H1566" s="101"/>
      <c r="I1566" s="101"/>
      <c r="J1566" s="101"/>
      <c r="K1566" s="101"/>
      <c r="L1566" s="101"/>
      <c r="M1566" s="101"/>
      <c r="N1566" s="101"/>
      <c r="O1566" s="101"/>
      <c r="P1566" s="101"/>
      <c r="Q1566" s="101"/>
      <c r="R1566" s="101"/>
      <c r="S1566" s="101"/>
      <c r="T1566" s="101"/>
      <c r="U1566" s="101"/>
      <c r="V1566" s="101"/>
      <c r="W1566" s="101"/>
      <c r="X1566" s="101"/>
      <c r="Y1566" s="101"/>
      <c r="Z1566" s="101"/>
      <c r="AA1566" s="101"/>
      <c r="AB1566" s="101"/>
      <c r="AC1566" s="101"/>
      <c r="AD1566" s="101"/>
      <c r="AE1566" s="101"/>
      <c r="AF1566" s="101"/>
    </row>
    <row r="1567" spans="1:32">
      <c r="A1567" s="101"/>
      <c r="B1567" s="101"/>
      <c r="C1567" s="101"/>
      <c r="D1567" s="101"/>
      <c r="E1567" s="101"/>
      <c r="F1567" s="101"/>
      <c r="G1567" s="101"/>
      <c r="H1567" s="101"/>
      <c r="I1567" s="101"/>
      <c r="J1567" s="101"/>
      <c r="K1567" s="101"/>
      <c r="L1567" s="101"/>
      <c r="M1567" s="101"/>
      <c r="N1567" s="101"/>
      <c r="O1567" s="101"/>
      <c r="P1567" s="101"/>
      <c r="Q1567" s="101"/>
      <c r="R1567" s="101"/>
      <c r="S1567" s="101"/>
      <c r="T1567" s="101"/>
      <c r="U1567" s="101"/>
      <c r="V1567" s="101"/>
      <c r="W1567" s="101"/>
      <c r="X1567" s="101"/>
      <c r="Y1567" s="101"/>
      <c r="Z1567" s="101"/>
      <c r="AA1567" s="101"/>
      <c r="AB1567" s="101"/>
      <c r="AC1567" s="101"/>
      <c r="AD1567" s="101"/>
      <c r="AE1567" s="101"/>
      <c r="AF1567" s="101"/>
    </row>
    <row r="1568" spans="1:32">
      <c r="A1568" s="101"/>
      <c r="B1568" s="101"/>
      <c r="C1568" s="101"/>
      <c r="D1568" s="101"/>
      <c r="E1568" s="101"/>
      <c r="F1568" s="101"/>
      <c r="G1568" s="101"/>
      <c r="H1568" s="101"/>
      <c r="I1568" s="101"/>
      <c r="J1568" s="101"/>
      <c r="K1568" s="101"/>
      <c r="L1568" s="101"/>
      <c r="M1568" s="101"/>
      <c r="N1568" s="101"/>
      <c r="O1568" s="101"/>
      <c r="P1568" s="101"/>
      <c r="Q1568" s="101"/>
      <c r="R1568" s="101"/>
      <c r="S1568" s="101"/>
      <c r="T1568" s="101"/>
      <c r="U1568" s="101"/>
      <c r="V1568" s="101"/>
      <c r="W1568" s="101"/>
      <c r="X1568" s="101"/>
      <c r="Y1568" s="101"/>
      <c r="Z1568" s="101"/>
      <c r="AA1568" s="101"/>
      <c r="AB1568" s="101"/>
      <c r="AC1568" s="101"/>
      <c r="AD1568" s="101"/>
      <c r="AE1568" s="101"/>
      <c r="AF1568" s="101"/>
    </row>
    <row r="1569" spans="1:32">
      <c r="A1569" s="101"/>
      <c r="B1569" s="101"/>
      <c r="C1569" s="101"/>
      <c r="D1569" s="101"/>
      <c r="E1569" s="101"/>
      <c r="F1569" s="101"/>
      <c r="G1569" s="101"/>
      <c r="H1569" s="101"/>
      <c r="I1569" s="101"/>
      <c r="J1569" s="101"/>
      <c r="K1569" s="101"/>
      <c r="L1569" s="101"/>
      <c r="M1569" s="101"/>
      <c r="N1569" s="101"/>
      <c r="O1569" s="101"/>
      <c r="P1569" s="101"/>
      <c r="Q1569" s="101"/>
      <c r="R1569" s="101"/>
      <c r="S1569" s="101"/>
      <c r="T1569" s="101"/>
      <c r="U1569" s="101"/>
      <c r="V1569" s="101"/>
      <c r="W1569" s="101"/>
      <c r="X1569" s="101"/>
      <c r="Y1569" s="101"/>
      <c r="Z1569" s="101"/>
      <c r="AA1569" s="101"/>
      <c r="AB1569" s="101"/>
      <c r="AC1569" s="101"/>
      <c r="AD1569" s="101"/>
      <c r="AE1569" s="101"/>
      <c r="AF1569" s="101"/>
    </row>
    <row r="1570" spans="1:32">
      <c r="A1570" s="101"/>
      <c r="B1570" s="101"/>
      <c r="C1570" s="101"/>
      <c r="D1570" s="101"/>
      <c r="E1570" s="101"/>
      <c r="F1570" s="101"/>
      <c r="G1570" s="101"/>
      <c r="H1570" s="101"/>
      <c r="I1570" s="101"/>
      <c r="J1570" s="101"/>
      <c r="K1570" s="101"/>
      <c r="L1570" s="101"/>
      <c r="M1570" s="101"/>
      <c r="N1570" s="101"/>
      <c r="O1570" s="101"/>
      <c r="P1570" s="101"/>
      <c r="Q1570" s="101"/>
      <c r="R1570" s="101"/>
      <c r="S1570" s="101"/>
      <c r="T1570" s="101"/>
      <c r="U1570" s="101"/>
      <c r="V1570" s="101"/>
      <c r="W1570" s="101"/>
      <c r="X1570" s="101"/>
      <c r="Y1570" s="101"/>
      <c r="Z1570" s="101"/>
      <c r="AA1570" s="101"/>
      <c r="AB1570" s="101"/>
      <c r="AC1570" s="101"/>
      <c r="AD1570" s="101"/>
      <c r="AE1570" s="101"/>
      <c r="AF1570" s="101"/>
    </row>
    <row r="1571" spans="1:32">
      <c r="A1571" s="101"/>
      <c r="B1571" s="101"/>
      <c r="C1571" s="101"/>
      <c r="D1571" s="101"/>
      <c r="E1571" s="101"/>
      <c r="F1571" s="101"/>
      <c r="G1571" s="101"/>
      <c r="H1571" s="101"/>
      <c r="I1571" s="101"/>
      <c r="J1571" s="101"/>
      <c r="K1571" s="101"/>
      <c r="L1571" s="101"/>
      <c r="M1571" s="101"/>
      <c r="N1571" s="101"/>
      <c r="O1571" s="101"/>
      <c r="P1571" s="101"/>
      <c r="Q1571" s="101"/>
      <c r="R1571" s="101"/>
      <c r="S1571" s="101"/>
      <c r="T1571" s="101"/>
      <c r="U1571" s="101"/>
      <c r="V1571" s="101"/>
      <c r="W1571" s="101"/>
      <c r="X1571" s="101"/>
      <c r="Y1571" s="101"/>
      <c r="Z1571" s="101"/>
      <c r="AA1571" s="101"/>
      <c r="AB1571" s="101"/>
      <c r="AC1571" s="101"/>
      <c r="AD1571" s="101"/>
      <c r="AE1571" s="101"/>
      <c r="AF1571" s="101"/>
    </row>
    <row r="1572" spans="1:32">
      <c r="A1572" s="101"/>
      <c r="B1572" s="101"/>
      <c r="C1572" s="101"/>
      <c r="D1572" s="101"/>
      <c r="E1572" s="101"/>
      <c r="F1572" s="101"/>
      <c r="G1572" s="101"/>
      <c r="H1572" s="101"/>
      <c r="I1572" s="101"/>
      <c r="J1572" s="101"/>
      <c r="K1572" s="101"/>
      <c r="L1572" s="101"/>
      <c r="M1572" s="101"/>
      <c r="N1572" s="101"/>
      <c r="O1572" s="101"/>
      <c r="P1572" s="101"/>
      <c r="Q1572" s="101"/>
      <c r="R1572" s="101"/>
      <c r="S1572" s="101"/>
      <c r="T1572" s="101"/>
      <c r="U1572" s="101"/>
      <c r="V1572" s="101"/>
      <c r="W1572" s="101"/>
      <c r="X1572" s="101"/>
      <c r="Y1572" s="101"/>
      <c r="Z1572" s="101"/>
      <c r="AA1572" s="101"/>
      <c r="AB1572" s="101"/>
      <c r="AC1572" s="101"/>
      <c r="AD1572" s="101"/>
      <c r="AE1572" s="101"/>
      <c r="AF1572" s="101"/>
    </row>
    <row r="1573" spans="1:32">
      <c r="A1573" s="101"/>
      <c r="B1573" s="101"/>
      <c r="C1573" s="101"/>
      <c r="D1573" s="101"/>
      <c r="E1573" s="101"/>
      <c r="F1573" s="101"/>
      <c r="G1573" s="101"/>
      <c r="H1573" s="101"/>
      <c r="I1573" s="101"/>
      <c r="J1573" s="101"/>
      <c r="K1573" s="101"/>
      <c r="L1573" s="101"/>
      <c r="M1573" s="101"/>
      <c r="N1573" s="101"/>
      <c r="O1573" s="101"/>
      <c r="P1573" s="101"/>
      <c r="Q1573" s="101"/>
      <c r="R1573" s="101"/>
      <c r="S1573" s="101"/>
      <c r="T1573" s="101"/>
      <c r="U1573" s="101"/>
      <c r="V1573" s="101"/>
      <c r="W1573" s="101"/>
      <c r="X1573" s="101"/>
      <c r="Y1573" s="101"/>
      <c r="Z1573" s="101"/>
      <c r="AA1573" s="101"/>
      <c r="AB1573" s="101"/>
      <c r="AC1573" s="101"/>
      <c r="AD1573" s="101"/>
      <c r="AE1573" s="101"/>
      <c r="AF1573" s="101"/>
    </row>
    <row r="1574" spans="1:32">
      <c r="A1574" s="101"/>
      <c r="B1574" s="101"/>
      <c r="C1574" s="101"/>
      <c r="D1574" s="101"/>
      <c r="E1574" s="101"/>
      <c r="F1574" s="101"/>
      <c r="G1574" s="101"/>
      <c r="H1574" s="101"/>
      <c r="I1574" s="101"/>
      <c r="J1574" s="101"/>
      <c r="K1574" s="101"/>
      <c r="L1574" s="101"/>
      <c r="M1574" s="101"/>
      <c r="N1574" s="101"/>
      <c r="O1574" s="101"/>
      <c r="P1574" s="101"/>
      <c r="Q1574" s="101"/>
      <c r="R1574" s="101"/>
      <c r="S1574" s="101"/>
      <c r="T1574" s="101"/>
      <c r="U1574" s="101"/>
      <c r="V1574" s="101"/>
      <c r="W1574" s="101"/>
      <c r="X1574" s="101"/>
      <c r="Y1574" s="101"/>
      <c r="Z1574" s="101"/>
      <c r="AA1574" s="101"/>
      <c r="AB1574" s="101"/>
      <c r="AC1574" s="101"/>
      <c r="AD1574" s="101"/>
      <c r="AE1574" s="101"/>
      <c r="AF1574" s="101"/>
    </row>
    <row r="1575" spans="1:32">
      <c r="A1575" s="101"/>
      <c r="B1575" s="101"/>
      <c r="C1575" s="101"/>
      <c r="D1575" s="101"/>
      <c r="E1575" s="101"/>
      <c r="F1575" s="101"/>
      <c r="G1575" s="101"/>
      <c r="H1575" s="101"/>
      <c r="I1575" s="101"/>
      <c r="J1575" s="101"/>
      <c r="K1575" s="101"/>
      <c r="L1575" s="101"/>
      <c r="M1575" s="101"/>
      <c r="N1575" s="101"/>
      <c r="O1575" s="101"/>
      <c r="P1575" s="101"/>
      <c r="Q1575" s="101"/>
      <c r="R1575" s="101"/>
      <c r="S1575" s="101"/>
      <c r="T1575" s="101"/>
      <c r="U1575" s="101"/>
      <c r="V1575" s="101"/>
      <c r="W1575" s="101"/>
      <c r="X1575" s="101"/>
      <c r="Y1575" s="101"/>
      <c r="Z1575" s="101"/>
      <c r="AA1575" s="101"/>
      <c r="AB1575" s="101"/>
      <c r="AC1575" s="101"/>
      <c r="AD1575" s="101"/>
      <c r="AE1575" s="101"/>
      <c r="AF1575" s="101"/>
    </row>
    <row r="1576" spans="1:32">
      <c r="A1576" s="101"/>
      <c r="B1576" s="101"/>
      <c r="C1576" s="101"/>
      <c r="D1576" s="101"/>
      <c r="E1576" s="101"/>
      <c r="F1576" s="101"/>
      <c r="G1576" s="101"/>
      <c r="H1576" s="101"/>
      <c r="I1576" s="101"/>
      <c r="J1576" s="101"/>
      <c r="K1576" s="101"/>
      <c r="L1576" s="101"/>
      <c r="M1576" s="101"/>
      <c r="N1576" s="101"/>
      <c r="O1576" s="101"/>
      <c r="P1576" s="101"/>
      <c r="Q1576" s="101"/>
      <c r="R1576" s="101"/>
      <c r="S1576" s="101"/>
      <c r="T1576" s="101"/>
      <c r="U1576" s="101"/>
      <c r="V1576" s="101"/>
      <c r="W1576" s="101"/>
      <c r="X1576" s="101"/>
      <c r="Y1576" s="101"/>
      <c r="Z1576" s="101"/>
      <c r="AA1576" s="101"/>
      <c r="AB1576" s="101"/>
      <c r="AC1576" s="101"/>
      <c r="AD1576" s="101"/>
      <c r="AE1576" s="101"/>
      <c r="AF1576" s="101"/>
    </row>
    <row r="1577" spans="1:32">
      <c r="A1577" s="101"/>
      <c r="B1577" s="101"/>
      <c r="C1577" s="101"/>
      <c r="D1577" s="101"/>
      <c r="E1577" s="101"/>
      <c r="F1577" s="101"/>
      <c r="G1577" s="101"/>
      <c r="H1577" s="101"/>
      <c r="I1577" s="101"/>
      <c r="J1577" s="101"/>
      <c r="K1577" s="101"/>
      <c r="L1577" s="101"/>
      <c r="M1577" s="101"/>
      <c r="N1577" s="101"/>
      <c r="O1577" s="101"/>
      <c r="P1577" s="101"/>
      <c r="Q1577" s="101"/>
      <c r="R1577" s="101"/>
      <c r="S1577" s="101"/>
      <c r="T1577" s="101"/>
      <c r="U1577" s="101"/>
      <c r="V1577" s="101"/>
      <c r="W1577" s="101"/>
      <c r="X1577" s="101"/>
      <c r="Y1577" s="101"/>
      <c r="Z1577" s="101"/>
      <c r="AA1577" s="101"/>
      <c r="AB1577" s="101"/>
      <c r="AC1577" s="101"/>
      <c r="AD1577" s="101"/>
      <c r="AE1577" s="101"/>
      <c r="AF1577" s="101"/>
    </row>
    <row r="1578" spans="1:32">
      <c r="A1578" s="101"/>
      <c r="B1578" s="101"/>
      <c r="C1578" s="101"/>
      <c r="D1578" s="101"/>
      <c r="E1578" s="101"/>
      <c r="F1578" s="101"/>
      <c r="G1578" s="101"/>
      <c r="H1578" s="101"/>
      <c r="I1578" s="101"/>
      <c r="J1578" s="101"/>
      <c r="K1578" s="101"/>
      <c r="L1578" s="101"/>
      <c r="M1578" s="101"/>
      <c r="N1578" s="101"/>
      <c r="O1578" s="101"/>
      <c r="P1578" s="101"/>
      <c r="Q1578" s="101"/>
      <c r="R1578" s="101"/>
      <c r="S1578" s="101"/>
      <c r="T1578" s="101"/>
      <c r="U1578" s="101"/>
      <c r="V1578" s="101"/>
      <c r="W1578" s="101"/>
      <c r="X1578" s="101"/>
      <c r="Y1578" s="101"/>
      <c r="Z1578" s="101"/>
      <c r="AA1578" s="101"/>
      <c r="AB1578" s="101"/>
      <c r="AC1578" s="101"/>
      <c r="AD1578" s="101"/>
      <c r="AE1578" s="101"/>
      <c r="AF1578" s="101"/>
    </row>
    <row r="1579" spans="1:32">
      <c r="A1579" s="101"/>
      <c r="B1579" s="101"/>
      <c r="C1579" s="101"/>
      <c r="D1579" s="101"/>
      <c r="E1579" s="101"/>
      <c r="F1579" s="101"/>
      <c r="G1579" s="101"/>
      <c r="H1579" s="101"/>
      <c r="I1579" s="101"/>
      <c r="J1579" s="101"/>
      <c r="K1579" s="101"/>
      <c r="L1579" s="101"/>
      <c r="M1579" s="101"/>
      <c r="N1579" s="101"/>
      <c r="O1579" s="101"/>
      <c r="P1579" s="101"/>
      <c r="Q1579" s="101"/>
      <c r="R1579" s="101"/>
      <c r="S1579" s="101"/>
      <c r="T1579" s="101"/>
      <c r="U1579" s="101"/>
      <c r="V1579" s="101"/>
      <c r="W1579" s="101"/>
      <c r="X1579" s="101"/>
      <c r="Y1579" s="101"/>
      <c r="Z1579" s="101"/>
      <c r="AA1579" s="101"/>
      <c r="AB1579" s="101"/>
      <c r="AC1579" s="101"/>
      <c r="AD1579" s="101"/>
      <c r="AE1579" s="101"/>
      <c r="AF1579" s="101"/>
    </row>
    <row r="1580" spans="1:32">
      <c r="A1580" s="101"/>
      <c r="B1580" s="101"/>
      <c r="C1580" s="101"/>
      <c r="D1580" s="101"/>
      <c r="E1580" s="101"/>
      <c r="F1580" s="101"/>
      <c r="G1580" s="101"/>
      <c r="H1580" s="101"/>
      <c r="I1580" s="101"/>
      <c r="J1580" s="101"/>
      <c r="K1580" s="101"/>
      <c r="L1580" s="101"/>
      <c r="M1580" s="101"/>
      <c r="N1580" s="101"/>
      <c r="O1580" s="101"/>
      <c r="P1580" s="101"/>
      <c r="Q1580" s="101"/>
      <c r="R1580" s="101"/>
      <c r="S1580" s="101"/>
      <c r="T1580" s="101"/>
      <c r="U1580" s="101"/>
      <c r="V1580" s="101"/>
      <c r="W1580" s="101"/>
      <c r="X1580" s="101"/>
      <c r="Y1580" s="101"/>
      <c r="Z1580" s="101"/>
      <c r="AA1580" s="101"/>
      <c r="AB1580" s="101"/>
      <c r="AC1580" s="101"/>
      <c r="AD1580" s="101"/>
      <c r="AE1580" s="101"/>
      <c r="AF1580" s="101"/>
    </row>
    <row r="1581" spans="1:32">
      <c r="A1581" s="101"/>
      <c r="B1581" s="101"/>
      <c r="C1581" s="101"/>
      <c r="D1581" s="101"/>
      <c r="E1581" s="101"/>
      <c r="F1581" s="101"/>
      <c r="G1581" s="101"/>
      <c r="H1581" s="101"/>
      <c r="I1581" s="101"/>
      <c r="J1581" s="101"/>
      <c r="K1581" s="101"/>
      <c r="L1581" s="101"/>
      <c r="M1581" s="101"/>
      <c r="N1581" s="101"/>
      <c r="O1581" s="101"/>
      <c r="P1581" s="101"/>
      <c r="Q1581" s="101"/>
      <c r="R1581" s="101"/>
      <c r="S1581" s="101"/>
      <c r="T1581" s="101"/>
      <c r="U1581" s="101"/>
      <c r="V1581" s="101"/>
      <c r="W1581" s="101"/>
      <c r="X1581" s="101"/>
      <c r="Y1581" s="101"/>
      <c r="Z1581" s="101"/>
      <c r="AA1581" s="101"/>
      <c r="AB1581" s="101"/>
      <c r="AC1581" s="101"/>
      <c r="AD1581" s="101"/>
      <c r="AE1581" s="101"/>
      <c r="AF1581" s="101"/>
    </row>
    <row r="1582" spans="1:32">
      <c r="A1582" s="101"/>
      <c r="B1582" s="101"/>
      <c r="C1582" s="101"/>
      <c r="D1582" s="101"/>
      <c r="E1582" s="101"/>
      <c r="F1582" s="101"/>
      <c r="G1582" s="101"/>
      <c r="H1582" s="101"/>
      <c r="I1582" s="101"/>
      <c r="J1582" s="101"/>
      <c r="K1582" s="101"/>
      <c r="L1582" s="101"/>
      <c r="M1582" s="101"/>
      <c r="N1582" s="101"/>
      <c r="O1582" s="101"/>
      <c r="P1582" s="101"/>
      <c r="Q1582" s="101"/>
      <c r="R1582" s="101"/>
      <c r="S1582" s="101"/>
      <c r="T1582" s="101"/>
      <c r="U1582" s="101"/>
      <c r="V1582" s="101"/>
      <c r="W1582" s="101"/>
      <c r="X1582" s="101"/>
      <c r="Y1582" s="101"/>
      <c r="Z1582" s="101"/>
      <c r="AA1582" s="101"/>
      <c r="AB1582" s="101"/>
      <c r="AC1582" s="101"/>
      <c r="AD1582" s="101"/>
      <c r="AE1582" s="101"/>
      <c r="AF1582" s="101"/>
    </row>
    <row r="1583" spans="1:32">
      <c r="A1583" s="101"/>
      <c r="B1583" s="101"/>
      <c r="C1583" s="101"/>
      <c r="D1583" s="101"/>
      <c r="E1583" s="101"/>
      <c r="F1583" s="101"/>
      <c r="G1583" s="101"/>
      <c r="H1583" s="101"/>
      <c r="I1583" s="101"/>
      <c r="J1583" s="101"/>
      <c r="K1583" s="101"/>
      <c r="L1583" s="101"/>
      <c r="M1583" s="101"/>
      <c r="N1583" s="101"/>
      <c r="O1583" s="101"/>
      <c r="P1583" s="101"/>
      <c r="Q1583" s="101"/>
      <c r="R1583" s="101"/>
      <c r="S1583" s="101"/>
      <c r="T1583" s="101"/>
      <c r="U1583" s="101"/>
      <c r="V1583" s="101"/>
      <c r="W1583" s="101"/>
      <c r="X1583" s="101"/>
      <c r="Y1583" s="101"/>
      <c r="Z1583" s="101"/>
      <c r="AA1583" s="101"/>
      <c r="AB1583" s="101"/>
      <c r="AC1583" s="101"/>
      <c r="AD1583" s="101"/>
      <c r="AE1583" s="101"/>
      <c r="AF1583" s="101"/>
    </row>
    <row r="1584" spans="1:32">
      <c r="A1584" s="101"/>
      <c r="B1584" s="101"/>
      <c r="C1584" s="101"/>
      <c r="D1584" s="101"/>
      <c r="E1584" s="101"/>
      <c r="F1584" s="101"/>
      <c r="G1584" s="101"/>
      <c r="H1584" s="101"/>
      <c r="I1584" s="101"/>
      <c r="J1584" s="101"/>
      <c r="K1584" s="101"/>
      <c r="L1584" s="101"/>
      <c r="M1584" s="101"/>
      <c r="N1584" s="101"/>
      <c r="O1584" s="101"/>
      <c r="P1584" s="101"/>
      <c r="Q1584" s="101"/>
      <c r="R1584" s="101"/>
      <c r="S1584" s="101"/>
      <c r="T1584" s="101"/>
      <c r="U1584" s="101"/>
      <c r="V1584" s="101"/>
      <c r="W1584" s="101"/>
      <c r="X1584" s="101"/>
      <c r="Y1584" s="101"/>
      <c r="Z1584" s="101"/>
      <c r="AA1584" s="101"/>
      <c r="AB1584" s="101"/>
      <c r="AC1584" s="101"/>
      <c r="AD1584" s="101"/>
      <c r="AE1584" s="101"/>
      <c r="AF1584" s="101"/>
    </row>
    <row r="1585" spans="1:32">
      <c r="A1585" s="101"/>
      <c r="B1585" s="101"/>
      <c r="C1585" s="101"/>
      <c r="D1585" s="101"/>
      <c r="E1585" s="101"/>
      <c r="F1585" s="101"/>
      <c r="G1585" s="101"/>
      <c r="H1585" s="101"/>
      <c r="I1585" s="101"/>
      <c r="J1585" s="101"/>
      <c r="K1585" s="101"/>
      <c r="L1585" s="101"/>
      <c r="M1585" s="101"/>
      <c r="N1585" s="101"/>
      <c r="O1585" s="101"/>
      <c r="P1585" s="101"/>
      <c r="Q1585" s="101"/>
      <c r="R1585" s="101"/>
      <c r="S1585" s="101"/>
      <c r="T1585" s="101"/>
      <c r="U1585" s="101"/>
      <c r="V1585" s="101"/>
      <c r="W1585" s="101"/>
      <c r="X1585" s="101"/>
      <c r="Y1585" s="101"/>
      <c r="Z1585" s="101"/>
      <c r="AA1585" s="101"/>
      <c r="AB1585" s="101"/>
      <c r="AC1585" s="101"/>
      <c r="AD1585" s="101"/>
      <c r="AE1585" s="101"/>
      <c r="AF1585" s="101"/>
    </row>
    <row r="1586" spans="1:32">
      <c r="A1586" s="101"/>
      <c r="B1586" s="101"/>
      <c r="C1586" s="101"/>
      <c r="D1586" s="101"/>
      <c r="E1586" s="101"/>
      <c r="F1586" s="101"/>
      <c r="G1586" s="101"/>
      <c r="H1586" s="101"/>
      <c r="I1586" s="101"/>
      <c r="J1586" s="101"/>
      <c r="K1586" s="101"/>
      <c r="L1586" s="101"/>
      <c r="M1586" s="101"/>
      <c r="N1586" s="101"/>
      <c r="O1586" s="101"/>
      <c r="P1586" s="101"/>
      <c r="Q1586" s="101"/>
      <c r="R1586" s="101"/>
      <c r="S1586" s="101"/>
      <c r="T1586" s="101"/>
      <c r="U1586" s="101"/>
      <c r="V1586" s="101"/>
      <c r="W1586" s="101"/>
      <c r="X1586" s="101"/>
      <c r="Y1586" s="101"/>
      <c r="Z1586" s="101"/>
      <c r="AA1586" s="101"/>
      <c r="AB1586" s="101"/>
      <c r="AC1586" s="101"/>
      <c r="AD1586" s="101"/>
      <c r="AE1586" s="101"/>
      <c r="AF1586" s="101"/>
    </row>
    <row r="1587" spans="1:32">
      <c r="A1587" s="101"/>
      <c r="B1587" s="101"/>
      <c r="C1587" s="101"/>
      <c r="D1587" s="101"/>
      <c r="E1587" s="101"/>
      <c r="F1587" s="101"/>
      <c r="G1587" s="101"/>
      <c r="H1587" s="101"/>
      <c r="I1587" s="101"/>
      <c r="J1587" s="101"/>
      <c r="K1587" s="101"/>
      <c r="L1587" s="101"/>
      <c r="M1587" s="101"/>
      <c r="N1587" s="101"/>
      <c r="O1587" s="101"/>
      <c r="P1587" s="101"/>
      <c r="Q1587" s="101"/>
      <c r="R1587" s="101"/>
      <c r="S1587" s="101"/>
      <c r="T1587" s="101"/>
      <c r="U1587" s="101"/>
      <c r="V1587" s="101"/>
      <c r="W1587" s="101"/>
      <c r="X1587" s="101"/>
      <c r="Y1587" s="101"/>
      <c r="Z1587" s="101"/>
      <c r="AA1587" s="101"/>
      <c r="AB1587" s="101"/>
      <c r="AC1587" s="101"/>
      <c r="AD1587" s="101"/>
      <c r="AE1587" s="101"/>
      <c r="AF1587" s="101"/>
    </row>
    <row r="1588" spans="1:32">
      <c r="A1588" s="101"/>
      <c r="B1588" s="101"/>
      <c r="C1588" s="101"/>
      <c r="D1588" s="101"/>
      <c r="E1588" s="101"/>
      <c r="F1588" s="101"/>
      <c r="G1588" s="101"/>
      <c r="H1588" s="101"/>
      <c r="I1588" s="101"/>
      <c r="J1588" s="101"/>
      <c r="K1588" s="101"/>
      <c r="L1588" s="101"/>
      <c r="M1588" s="101"/>
      <c r="N1588" s="101"/>
      <c r="O1588" s="101"/>
      <c r="P1588" s="101"/>
      <c r="Q1588" s="101"/>
      <c r="R1588" s="101"/>
      <c r="S1588" s="101"/>
      <c r="T1588" s="101"/>
      <c r="U1588" s="101"/>
      <c r="V1588" s="101"/>
      <c r="W1588" s="101"/>
      <c r="X1588" s="101"/>
      <c r="Y1588" s="101"/>
      <c r="Z1588" s="101"/>
      <c r="AA1588" s="101"/>
      <c r="AB1588" s="101"/>
      <c r="AC1588" s="101"/>
      <c r="AD1588" s="101"/>
      <c r="AE1588" s="101"/>
      <c r="AF1588" s="101"/>
    </row>
    <row r="1589" spans="1:32">
      <c r="A1589" s="101"/>
      <c r="B1589" s="101"/>
      <c r="C1589" s="101"/>
      <c r="D1589" s="101"/>
      <c r="E1589" s="101"/>
      <c r="F1589" s="101"/>
      <c r="G1589" s="101"/>
      <c r="H1589" s="101"/>
      <c r="I1589" s="101"/>
      <c r="J1589" s="101"/>
      <c r="K1589" s="101"/>
      <c r="L1589" s="101"/>
      <c r="M1589" s="101"/>
      <c r="N1589" s="101"/>
      <c r="O1589" s="101"/>
      <c r="P1589" s="101"/>
      <c r="Q1589" s="101"/>
      <c r="R1589" s="101"/>
      <c r="S1589" s="101"/>
      <c r="T1589" s="101"/>
      <c r="U1589" s="101"/>
      <c r="V1589" s="101"/>
      <c r="W1589" s="101"/>
      <c r="X1589" s="101"/>
      <c r="Y1589" s="101"/>
      <c r="Z1589" s="101"/>
      <c r="AA1589" s="101"/>
      <c r="AB1589" s="101"/>
      <c r="AC1589" s="101"/>
      <c r="AD1589" s="101"/>
      <c r="AE1589" s="101"/>
      <c r="AF1589" s="101"/>
    </row>
    <row r="1590" spans="1:32">
      <c r="A1590" s="101"/>
      <c r="B1590" s="101"/>
      <c r="C1590" s="101"/>
      <c r="D1590" s="101"/>
      <c r="E1590" s="101"/>
      <c r="F1590" s="101"/>
      <c r="G1590" s="101"/>
      <c r="H1590" s="101"/>
      <c r="I1590" s="101"/>
      <c r="J1590" s="101"/>
      <c r="K1590" s="101"/>
      <c r="L1590" s="101"/>
      <c r="M1590" s="101"/>
      <c r="N1590" s="101"/>
      <c r="O1590" s="101"/>
      <c r="P1590" s="101"/>
      <c r="Q1590" s="101"/>
      <c r="R1590" s="101"/>
      <c r="S1590" s="101"/>
      <c r="T1590" s="101"/>
      <c r="U1590" s="101"/>
      <c r="V1590" s="101"/>
      <c r="W1590" s="101"/>
      <c r="X1590" s="101"/>
      <c r="Y1590" s="101"/>
      <c r="Z1590" s="101"/>
      <c r="AA1590" s="101"/>
      <c r="AB1590" s="101"/>
      <c r="AC1590" s="101"/>
      <c r="AD1590" s="101"/>
      <c r="AE1590" s="101"/>
      <c r="AF1590" s="101"/>
    </row>
    <row r="1591" spans="1:32">
      <c r="A1591" s="101"/>
      <c r="B1591" s="101"/>
      <c r="C1591" s="101"/>
      <c r="D1591" s="101"/>
      <c r="E1591" s="101"/>
      <c r="F1591" s="101"/>
      <c r="G1591" s="101"/>
      <c r="H1591" s="101"/>
      <c r="I1591" s="101"/>
      <c r="J1591" s="101"/>
      <c r="K1591" s="101"/>
      <c r="L1591" s="101"/>
      <c r="M1591" s="101"/>
      <c r="N1591" s="101"/>
      <c r="O1591" s="101"/>
      <c r="P1591" s="101"/>
      <c r="Q1591" s="101"/>
      <c r="R1591" s="101"/>
      <c r="S1591" s="101"/>
      <c r="T1591" s="101"/>
      <c r="U1591" s="101"/>
      <c r="V1591" s="101"/>
      <c r="W1591" s="101"/>
      <c r="X1591" s="101"/>
      <c r="Y1591" s="101"/>
      <c r="Z1591" s="101"/>
      <c r="AA1591" s="101"/>
      <c r="AB1591" s="101"/>
      <c r="AC1591" s="101"/>
      <c r="AD1591" s="101"/>
      <c r="AE1591" s="101"/>
      <c r="AF1591" s="101"/>
    </row>
    <row r="1592" spans="1:32">
      <c r="A1592" s="101"/>
      <c r="B1592" s="101"/>
      <c r="C1592" s="101"/>
      <c r="D1592" s="101"/>
      <c r="E1592" s="101"/>
      <c r="F1592" s="101"/>
      <c r="G1592" s="101"/>
      <c r="H1592" s="101"/>
      <c r="I1592" s="101"/>
      <c r="J1592" s="101"/>
      <c r="K1592" s="101"/>
      <c r="L1592" s="101"/>
      <c r="M1592" s="101"/>
      <c r="N1592" s="101"/>
      <c r="O1592" s="101"/>
      <c r="P1592" s="101"/>
      <c r="Q1592" s="101"/>
      <c r="R1592" s="101"/>
      <c r="S1592" s="101"/>
      <c r="T1592" s="101"/>
      <c r="U1592" s="101"/>
      <c r="V1592" s="101"/>
      <c r="W1592" s="101"/>
      <c r="X1592" s="101"/>
      <c r="Y1592" s="101"/>
      <c r="Z1592" s="101"/>
      <c r="AA1592" s="101"/>
      <c r="AB1592" s="101"/>
      <c r="AC1592" s="101"/>
      <c r="AD1592" s="101"/>
      <c r="AE1592" s="101"/>
      <c r="AF1592" s="101"/>
    </row>
    <row r="1593" spans="1:32">
      <c r="A1593" s="101"/>
      <c r="B1593" s="101"/>
      <c r="C1593" s="101"/>
      <c r="D1593" s="101"/>
      <c r="E1593" s="101"/>
      <c r="F1593" s="101"/>
      <c r="G1593" s="101"/>
      <c r="H1593" s="101"/>
      <c r="I1593" s="101"/>
      <c r="J1593" s="101"/>
      <c r="K1593" s="101"/>
      <c r="L1593" s="101"/>
      <c r="M1593" s="101"/>
      <c r="N1593" s="101"/>
      <c r="O1593" s="101"/>
      <c r="P1593" s="101"/>
      <c r="Q1593" s="101"/>
      <c r="R1593" s="101"/>
      <c r="S1593" s="101"/>
      <c r="T1593" s="101"/>
      <c r="U1593" s="101"/>
      <c r="V1593" s="101"/>
      <c r="W1593" s="101"/>
      <c r="X1593" s="101"/>
      <c r="Y1593" s="101"/>
      <c r="Z1593" s="101"/>
      <c r="AA1593" s="101"/>
      <c r="AB1593" s="101"/>
      <c r="AC1593" s="101"/>
      <c r="AD1593" s="101"/>
      <c r="AE1593" s="101"/>
      <c r="AF1593" s="101"/>
    </row>
    <row r="1594" spans="1:32">
      <c r="A1594" s="101"/>
      <c r="B1594" s="101"/>
      <c r="C1594" s="101"/>
      <c r="D1594" s="101"/>
      <c r="E1594" s="101"/>
      <c r="F1594" s="101"/>
      <c r="G1594" s="101"/>
      <c r="H1594" s="101"/>
      <c r="I1594" s="101"/>
      <c r="J1594" s="101"/>
      <c r="K1594" s="101"/>
      <c r="L1594" s="101"/>
      <c r="M1594" s="101"/>
      <c r="N1594" s="101"/>
      <c r="O1594" s="101"/>
      <c r="P1594" s="101"/>
      <c r="Q1594" s="101"/>
      <c r="R1594" s="101"/>
      <c r="S1594" s="101"/>
      <c r="T1594" s="101"/>
      <c r="U1594" s="101"/>
      <c r="V1594" s="101"/>
      <c r="W1594" s="101"/>
      <c r="X1594" s="101"/>
      <c r="Y1594" s="101"/>
      <c r="Z1594" s="101"/>
      <c r="AA1594" s="101"/>
      <c r="AB1594" s="101"/>
      <c r="AC1594" s="101"/>
      <c r="AD1594" s="101"/>
      <c r="AE1594" s="101"/>
      <c r="AF1594" s="101"/>
    </row>
    <row r="1595" spans="1:32">
      <c r="A1595" s="101"/>
      <c r="B1595" s="101"/>
      <c r="C1595" s="101"/>
      <c r="D1595" s="101"/>
      <c r="E1595" s="101"/>
      <c r="F1595" s="101"/>
      <c r="G1595" s="101"/>
      <c r="H1595" s="101"/>
      <c r="I1595" s="101"/>
      <c r="J1595" s="101"/>
      <c r="K1595" s="101"/>
      <c r="L1595" s="101"/>
      <c r="M1595" s="101"/>
      <c r="N1595" s="101"/>
      <c r="O1595" s="101"/>
      <c r="P1595" s="101"/>
      <c r="Q1595" s="101"/>
      <c r="R1595" s="101"/>
      <c r="S1595" s="101"/>
      <c r="T1595" s="101"/>
      <c r="U1595" s="101"/>
      <c r="V1595" s="101"/>
      <c r="W1595" s="101"/>
      <c r="X1595" s="101"/>
      <c r="Y1595" s="101"/>
      <c r="Z1595" s="101"/>
      <c r="AA1595" s="101"/>
      <c r="AB1595" s="101"/>
      <c r="AC1595" s="101"/>
      <c r="AD1595" s="101"/>
      <c r="AE1595" s="101"/>
      <c r="AF1595" s="101"/>
    </row>
    <row r="1596" spans="1:32">
      <c r="A1596" s="101"/>
      <c r="B1596" s="101"/>
      <c r="C1596" s="101"/>
      <c r="D1596" s="101"/>
      <c r="E1596" s="101"/>
      <c r="F1596" s="101"/>
      <c r="G1596" s="101"/>
      <c r="H1596" s="101"/>
      <c r="I1596" s="101"/>
      <c r="J1596" s="101"/>
      <c r="K1596" s="101"/>
      <c r="L1596" s="101"/>
      <c r="M1596" s="101"/>
      <c r="N1596" s="101"/>
      <c r="O1596" s="101"/>
      <c r="P1596" s="101"/>
      <c r="Q1596" s="101"/>
      <c r="R1596" s="101"/>
      <c r="S1596" s="101"/>
      <c r="T1596" s="101"/>
      <c r="U1596" s="101"/>
      <c r="V1596" s="101"/>
      <c r="W1596" s="101"/>
      <c r="X1596" s="101"/>
      <c r="Y1596" s="101"/>
      <c r="Z1596" s="101"/>
      <c r="AA1596" s="101"/>
      <c r="AB1596" s="101"/>
      <c r="AC1596" s="101"/>
      <c r="AD1596" s="101"/>
      <c r="AE1596" s="101"/>
      <c r="AF1596" s="101"/>
    </row>
    <row r="1597" spans="1:32">
      <c r="A1597" s="101"/>
      <c r="B1597" s="101"/>
      <c r="C1597" s="101"/>
      <c r="D1597" s="101"/>
      <c r="E1597" s="101"/>
      <c r="F1597" s="101"/>
      <c r="G1597" s="101"/>
      <c r="H1597" s="101"/>
      <c r="I1597" s="101"/>
      <c r="J1597" s="101"/>
      <c r="K1597" s="101"/>
      <c r="L1597" s="101"/>
      <c r="M1597" s="101"/>
      <c r="N1597" s="101"/>
      <c r="O1597" s="101"/>
      <c r="P1597" s="101"/>
      <c r="Q1597" s="101"/>
      <c r="R1597" s="101"/>
      <c r="S1597" s="101"/>
      <c r="T1597" s="101"/>
      <c r="U1597" s="101"/>
      <c r="V1597" s="101"/>
      <c r="W1597" s="101"/>
      <c r="X1597" s="101"/>
      <c r="Y1597" s="101"/>
      <c r="Z1597" s="101"/>
      <c r="AA1597" s="101"/>
      <c r="AB1597" s="101"/>
      <c r="AC1597" s="101"/>
      <c r="AD1597" s="101"/>
      <c r="AE1597" s="101"/>
      <c r="AF1597" s="101"/>
    </row>
    <row r="1598" spans="1:32">
      <c r="A1598" s="101"/>
      <c r="B1598" s="101"/>
      <c r="C1598" s="101"/>
      <c r="D1598" s="101"/>
      <c r="E1598" s="101"/>
      <c r="F1598" s="101"/>
      <c r="G1598" s="101"/>
      <c r="H1598" s="101"/>
      <c r="I1598" s="101"/>
      <c r="J1598" s="101"/>
      <c r="K1598" s="101"/>
      <c r="L1598" s="101"/>
      <c r="M1598" s="101"/>
      <c r="N1598" s="101"/>
      <c r="O1598" s="101"/>
      <c r="P1598" s="101"/>
      <c r="Q1598" s="101"/>
      <c r="R1598" s="101"/>
      <c r="S1598" s="101"/>
      <c r="T1598" s="101"/>
      <c r="U1598" s="101"/>
      <c r="V1598" s="101"/>
      <c r="W1598" s="101"/>
      <c r="X1598" s="101"/>
      <c r="Y1598" s="101"/>
      <c r="Z1598" s="101"/>
      <c r="AA1598" s="101"/>
      <c r="AB1598" s="101"/>
      <c r="AC1598" s="101"/>
      <c r="AD1598" s="101"/>
      <c r="AE1598" s="101"/>
      <c r="AF1598" s="101"/>
    </row>
    <row r="1599" spans="1:32">
      <c r="A1599" s="101"/>
      <c r="B1599" s="101"/>
      <c r="C1599" s="101"/>
      <c r="D1599" s="101"/>
      <c r="E1599" s="101"/>
      <c r="F1599" s="101"/>
      <c r="G1599" s="101"/>
      <c r="H1599" s="101"/>
      <c r="I1599" s="101"/>
      <c r="J1599" s="101"/>
      <c r="K1599" s="101"/>
      <c r="L1599" s="101"/>
      <c r="M1599" s="101"/>
      <c r="N1599" s="101"/>
      <c r="O1599" s="101"/>
      <c r="P1599" s="101"/>
      <c r="Q1599" s="101"/>
      <c r="R1599" s="101"/>
      <c r="S1599" s="101"/>
      <c r="T1599" s="101"/>
      <c r="U1599" s="101"/>
      <c r="V1599" s="101"/>
      <c r="W1599" s="101"/>
      <c r="X1599" s="101"/>
      <c r="Y1599" s="101"/>
      <c r="Z1599" s="101"/>
      <c r="AA1599" s="101"/>
      <c r="AB1599" s="101"/>
      <c r="AC1599" s="101"/>
      <c r="AD1599" s="101"/>
      <c r="AE1599" s="101"/>
      <c r="AF1599" s="101"/>
    </row>
    <row r="1600" spans="1:32">
      <c r="A1600" s="101"/>
      <c r="B1600" s="101"/>
      <c r="C1600" s="101"/>
      <c r="D1600" s="101"/>
      <c r="E1600" s="101"/>
      <c r="F1600" s="101"/>
      <c r="G1600" s="101"/>
      <c r="H1600" s="101"/>
      <c r="I1600" s="101"/>
      <c r="J1600" s="101"/>
      <c r="K1600" s="101"/>
      <c r="L1600" s="101"/>
      <c r="M1600" s="101"/>
      <c r="N1600" s="101"/>
      <c r="O1600" s="101"/>
      <c r="P1600" s="101"/>
      <c r="Q1600" s="101"/>
      <c r="R1600" s="101"/>
      <c r="S1600" s="101"/>
      <c r="T1600" s="101"/>
      <c r="U1600" s="101"/>
      <c r="V1600" s="101"/>
      <c r="W1600" s="101"/>
      <c r="X1600" s="101"/>
      <c r="Y1600" s="101"/>
      <c r="Z1600" s="101"/>
      <c r="AA1600" s="101"/>
      <c r="AB1600" s="101"/>
      <c r="AC1600" s="101"/>
      <c r="AD1600" s="101"/>
      <c r="AE1600" s="101"/>
      <c r="AF1600" s="101"/>
    </row>
    <row r="1601" spans="1:32">
      <c r="A1601" s="101"/>
      <c r="B1601" s="101"/>
      <c r="C1601" s="101"/>
      <c r="D1601" s="101"/>
      <c r="E1601" s="101"/>
      <c r="F1601" s="101"/>
      <c r="G1601" s="101"/>
      <c r="H1601" s="101"/>
      <c r="I1601" s="101"/>
      <c r="J1601" s="101"/>
      <c r="K1601" s="101"/>
      <c r="L1601" s="101"/>
      <c r="M1601" s="101"/>
      <c r="N1601" s="101"/>
      <c r="O1601" s="101"/>
      <c r="P1601" s="101"/>
      <c r="Q1601" s="101"/>
      <c r="R1601" s="101"/>
      <c r="S1601" s="101"/>
      <c r="T1601" s="101"/>
      <c r="U1601" s="101"/>
      <c r="V1601" s="101"/>
      <c r="W1601" s="101"/>
      <c r="X1601" s="101"/>
      <c r="Y1601" s="101"/>
      <c r="Z1601" s="101"/>
      <c r="AA1601" s="101"/>
      <c r="AB1601" s="101"/>
      <c r="AC1601" s="101"/>
      <c r="AD1601" s="101"/>
      <c r="AE1601" s="101"/>
      <c r="AF1601" s="101"/>
    </row>
    <row r="1602" spans="1:32">
      <c r="A1602" s="101"/>
      <c r="B1602" s="101"/>
      <c r="C1602" s="101"/>
      <c r="D1602" s="101"/>
      <c r="E1602" s="101"/>
      <c r="F1602" s="101"/>
      <c r="G1602" s="101"/>
      <c r="H1602" s="101"/>
      <c r="I1602" s="101"/>
      <c r="J1602" s="101"/>
      <c r="K1602" s="101"/>
      <c r="L1602" s="101"/>
      <c r="M1602" s="101"/>
      <c r="N1602" s="101"/>
      <c r="O1602" s="101"/>
      <c r="P1602" s="101"/>
      <c r="Q1602" s="101"/>
      <c r="R1602" s="101"/>
      <c r="S1602" s="101"/>
      <c r="T1602" s="101"/>
      <c r="U1602" s="101"/>
      <c r="V1602" s="101"/>
      <c r="W1602" s="101"/>
      <c r="X1602" s="101"/>
      <c r="Y1602" s="101"/>
      <c r="Z1602" s="101"/>
      <c r="AA1602" s="101"/>
      <c r="AB1602" s="101"/>
      <c r="AC1602" s="101"/>
      <c r="AD1602" s="101"/>
      <c r="AE1602" s="101"/>
      <c r="AF1602" s="101"/>
    </row>
    <row r="1603" spans="1:32">
      <c r="A1603" s="101"/>
      <c r="B1603" s="101"/>
      <c r="C1603" s="101"/>
      <c r="D1603" s="101"/>
      <c r="E1603" s="101"/>
      <c r="F1603" s="101"/>
      <c r="G1603" s="101"/>
      <c r="H1603" s="101"/>
      <c r="I1603" s="101"/>
      <c r="J1603" s="101"/>
      <c r="K1603" s="101"/>
      <c r="L1603" s="101"/>
      <c r="M1603" s="101"/>
      <c r="N1603" s="101"/>
      <c r="O1603" s="101"/>
      <c r="P1603" s="101"/>
      <c r="Q1603" s="101"/>
      <c r="R1603" s="101"/>
      <c r="S1603" s="101"/>
      <c r="T1603" s="101"/>
      <c r="U1603" s="101"/>
      <c r="V1603" s="101"/>
      <c r="W1603" s="101"/>
      <c r="X1603" s="101"/>
      <c r="Y1603" s="101"/>
      <c r="Z1603" s="101"/>
      <c r="AA1603" s="101"/>
      <c r="AB1603" s="101"/>
      <c r="AC1603" s="101"/>
      <c r="AD1603" s="101"/>
      <c r="AE1603" s="101"/>
      <c r="AF1603" s="101"/>
    </row>
    <row r="1604" spans="1:32">
      <c r="A1604" s="101"/>
      <c r="B1604" s="101"/>
      <c r="C1604" s="101"/>
      <c r="D1604" s="101"/>
      <c r="E1604" s="101"/>
      <c r="F1604" s="101"/>
      <c r="G1604" s="101"/>
      <c r="H1604" s="101"/>
      <c r="I1604" s="101"/>
      <c r="J1604" s="101"/>
      <c r="K1604" s="101"/>
      <c r="L1604" s="101"/>
      <c r="M1604" s="101"/>
      <c r="N1604" s="101"/>
      <c r="O1604" s="101"/>
      <c r="P1604" s="101"/>
      <c r="Q1604" s="101"/>
      <c r="R1604" s="101"/>
      <c r="S1604" s="101"/>
      <c r="T1604" s="101"/>
      <c r="U1604" s="101"/>
      <c r="V1604" s="101"/>
      <c r="W1604" s="101"/>
      <c r="X1604" s="101"/>
      <c r="Y1604" s="101"/>
      <c r="Z1604" s="101"/>
      <c r="AA1604" s="101"/>
      <c r="AB1604" s="101"/>
      <c r="AC1604" s="101"/>
      <c r="AD1604" s="101"/>
      <c r="AE1604" s="101"/>
      <c r="AF1604" s="101"/>
    </row>
    <row r="1605" spans="1:32">
      <c r="A1605" s="101"/>
      <c r="B1605" s="101"/>
      <c r="C1605" s="101"/>
      <c r="D1605" s="101"/>
      <c r="E1605" s="101"/>
      <c r="F1605" s="101"/>
      <c r="G1605" s="101"/>
      <c r="H1605" s="101"/>
      <c r="I1605" s="101"/>
      <c r="J1605" s="101"/>
      <c r="K1605" s="101"/>
      <c r="L1605" s="101"/>
      <c r="M1605" s="101"/>
      <c r="N1605" s="101"/>
      <c r="O1605" s="101"/>
      <c r="P1605" s="101"/>
      <c r="Q1605" s="101"/>
      <c r="R1605" s="101"/>
      <c r="S1605" s="101"/>
      <c r="T1605" s="101"/>
      <c r="U1605" s="101"/>
      <c r="V1605" s="101"/>
      <c r="W1605" s="101"/>
      <c r="X1605" s="101"/>
      <c r="Y1605" s="101"/>
      <c r="Z1605" s="101"/>
      <c r="AA1605" s="101"/>
      <c r="AB1605" s="101"/>
      <c r="AC1605" s="101"/>
      <c r="AD1605" s="101"/>
      <c r="AE1605" s="101"/>
      <c r="AF1605" s="101"/>
    </row>
    <row r="1606" spans="1:32">
      <c r="A1606" s="101"/>
      <c r="B1606" s="101"/>
      <c r="C1606" s="101"/>
      <c r="D1606" s="101"/>
      <c r="E1606" s="101"/>
      <c r="F1606" s="101"/>
      <c r="G1606" s="101"/>
      <c r="H1606" s="101"/>
      <c r="I1606" s="101"/>
      <c r="J1606" s="101"/>
      <c r="K1606" s="101"/>
      <c r="L1606" s="101"/>
      <c r="M1606" s="101"/>
      <c r="N1606" s="101"/>
      <c r="O1606" s="101"/>
      <c r="P1606" s="101"/>
      <c r="Q1606" s="101"/>
      <c r="R1606" s="101"/>
      <c r="S1606" s="101"/>
      <c r="T1606" s="101"/>
      <c r="U1606" s="101"/>
      <c r="V1606" s="101"/>
      <c r="W1606" s="101"/>
      <c r="X1606" s="101"/>
      <c r="Y1606" s="101"/>
      <c r="Z1606" s="101"/>
      <c r="AA1606" s="101"/>
      <c r="AB1606" s="101"/>
      <c r="AC1606" s="101"/>
      <c r="AD1606" s="101"/>
      <c r="AE1606" s="101"/>
      <c r="AF1606" s="101"/>
    </row>
    <row r="1607" spans="1:32">
      <c r="A1607" s="101"/>
      <c r="B1607" s="101"/>
      <c r="C1607" s="101"/>
      <c r="D1607" s="101"/>
      <c r="E1607" s="101"/>
      <c r="F1607" s="101"/>
      <c r="G1607" s="101"/>
      <c r="H1607" s="101"/>
      <c r="I1607" s="101"/>
      <c r="J1607" s="101"/>
      <c r="K1607" s="101"/>
      <c r="L1607" s="101"/>
      <c r="M1607" s="101"/>
      <c r="N1607" s="101"/>
      <c r="O1607" s="101"/>
      <c r="P1607" s="101"/>
      <c r="Q1607" s="101"/>
      <c r="R1607" s="101"/>
      <c r="S1607" s="101"/>
      <c r="T1607" s="101"/>
      <c r="U1607" s="101"/>
      <c r="V1607" s="101"/>
      <c r="W1607" s="101"/>
      <c r="X1607" s="101"/>
      <c r="Y1607" s="101"/>
      <c r="Z1607" s="101"/>
      <c r="AA1607" s="101"/>
      <c r="AB1607" s="101"/>
      <c r="AC1607" s="101"/>
      <c r="AD1607" s="101"/>
      <c r="AE1607" s="101"/>
      <c r="AF1607" s="101"/>
    </row>
    <row r="1608" spans="1:32">
      <c r="A1608" s="101"/>
      <c r="B1608" s="101"/>
      <c r="C1608" s="101"/>
      <c r="D1608" s="101"/>
      <c r="E1608" s="101"/>
      <c r="F1608" s="101"/>
      <c r="G1608" s="101"/>
      <c r="H1608" s="101"/>
      <c r="I1608" s="101"/>
      <c r="J1608" s="101"/>
      <c r="K1608" s="101"/>
      <c r="L1608" s="101"/>
      <c r="M1608" s="101"/>
      <c r="N1608" s="101"/>
      <c r="O1608" s="101"/>
      <c r="P1608" s="101"/>
      <c r="Q1608" s="101"/>
      <c r="R1608" s="101"/>
      <c r="S1608" s="101"/>
      <c r="T1608" s="101"/>
      <c r="U1608" s="101"/>
      <c r="V1608" s="101"/>
      <c r="W1608" s="101"/>
      <c r="X1608" s="101"/>
      <c r="Y1608" s="101"/>
      <c r="Z1608" s="101"/>
      <c r="AA1608" s="101"/>
      <c r="AB1608" s="101"/>
      <c r="AC1608" s="101"/>
      <c r="AD1608" s="101"/>
      <c r="AE1608" s="101"/>
      <c r="AF1608" s="101"/>
    </row>
    <row r="1609" spans="1:32">
      <c r="A1609" s="101"/>
      <c r="B1609" s="101"/>
      <c r="C1609" s="101"/>
      <c r="D1609" s="101"/>
      <c r="E1609" s="101"/>
      <c r="F1609" s="101"/>
      <c r="G1609" s="101"/>
      <c r="H1609" s="101"/>
      <c r="I1609" s="101"/>
      <c r="J1609" s="101"/>
      <c r="K1609" s="101"/>
      <c r="L1609" s="101"/>
      <c r="M1609" s="101"/>
      <c r="N1609" s="101"/>
      <c r="O1609" s="101"/>
      <c r="P1609" s="101"/>
      <c r="Q1609" s="101"/>
      <c r="R1609" s="101"/>
      <c r="S1609" s="101"/>
      <c r="T1609" s="101"/>
      <c r="U1609" s="101"/>
      <c r="V1609" s="101"/>
      <c r="W1609" s="101"/>
      <c r="X1609" s="101"/>
      <c r="Y1609" s="101"/>
      <c r="Z1609" s="101"/>
      <c r="AA1609" s="101"/>
      <c r="AB1609" s="101"/>
      <c r="AC1609" s="101"/>
      <c r="AD1609" s="101"/>
      <c r="AE1609" s="101"/>
      <c r="AF1609" s="101"/>
    </row>
    <row r="1610" spans="1:32">
      <c r="A1610" s="101"/>
      <c r="B1610" s="101"/>
      <c r="C1610" s="101"/>
      <c r="D1610" s="101"/>
      <c r="E1610" s="101"/>
      <c r="F1610" s="101"/>
      <c r="G1610" s="101"/>
      <c r="H1610" s="101"/>
      <c r="I1610" s="101"/>
      <c r="J1610" s="101"/>
      <c r="K1610" s="101"/>
      <c r="L1610" s="101"/>
      <c r="M1610" s="101"/>
      <c r="N1610" s="101"/>
      <c r="O1610" s="101"/>
      <c r="P1610" s="101"/>
      <c r="Q1610" s="101"/>
      <c r="R1610" s="101"/>
      <c r="S1610" s="101"/>
      <c r="T1610" s="101"/>
      <c r="U1610" s="101"/>
      <c r="V1610" s="101"/>
      <c r="W1610" s="101"/>
      <c r="X1610" s="101"/>
      <c r="Y1610" s="101"/>
      <c r="Z1610" s="101"/>
      <c r="AA1610" s="101"/>
      <c r="AB1610" s="101"/>
      <c r="AC1610" s="101"/>
      <c r="AD1610" s="101"/>
      <c r="AE1610" s="101"/>
      <c r="AF1610" s="101"/>
    </row>
    <row r="1611" spans="1:32">
      <c r="A1611" s="101"/>
      <c r="B1611" s="101"/>
      <c r="C1611" s="101"/>
      <c r="D1611" s="101"/>
      <c r="E1611" s="101"/>
      <c r="F1611" s="101"/>
      <c r="G1611" s="101"/>
      <c r="H1611" s="101"/>
      <c r="I1611" s="101"/>
      <c r="J1611" s="101"/>
      <c r="K1611" s="101"/>
      <c r="L1611" s="101"/>
      <c r="M1611" s="101"/>
      <c r="N1611" s="101"/>
      <c r="O1611" s="101"/>
      <c r="P1611" s="101"/>
      <c r="Q1611" s="101"/>
      <c r="R1611" s="101"/>
      <c r="S1611" s="101"/>
      <c r="T1611" s="101"/>
      <c r="U1611" s="101"/>
      <c r="V1611" s="101"/>
      <c r="W1611" s="101"/>
      <c r="X1611" s="101"/>
      <c r="Y1611" s="101"/>
      <c r="Z1611" s="101"/>
      <c r="AA1611" s="101"/>
      <c r="AB1611" s="101"/>
      <c r="AC1611" s="101"/>
      <c r="AD1611" s="101"/>
      <c r="AE1611" s="101"/>
      <c r="AF1611" s="101"/>
    </row>
    <row r="1612" spans="1:32">
      <c r="A1612" s="101"/>
      <c r="B1612" s="101"/>
      <c r="C1612" s="101"/>
      <c r="D1612" s="101"/>
      <c r="E1612" s="101"/>
      <c r="F1612" s="101"/>
      <c r="G1612" s="101"/>
      <c r="H1612" s="101"/>
      <c r="I1612" s="101"/>
      <c r="J1612" s="101"/>
      <c r="K1612" s="101"/>
      <c r="L1612" s="101"/>
      <c r="M1612" s="101"/>
      <c r="N1612" s="101"/>
      <c r="O1612" s="101"/>
      <c r="P1612" s="101"/>
      <c r="Q1612" s="101"/>
      <c r="R1612" s="101"/>
      <c r="S1612" s="101"/>
      <c r="T1612" s="101"/>
      <c r="U1612" s="101"/>
      <c r="V1612" s="101"/>
      <c r="W1612" s="101"/>
      <c r="X1612" s="101"/>
      <c r="Y1612" s="101"/>
      <c r="Z1612" s="101"/>
      <c r="AA1612" s="101"/>
      <c r="AB1612" s="101"/>
      <c r="AC1612" s="101"/>
      <c r="AD1612" s="101"/>
      <c r="AE1612" s="101"/>
      <c r="AF1612" s="101"/>
    </row>
    <row r="1613" spans="1:32">
      <c r="A1613" s="101"/>
      <c r="B1613" s="101"/>
      <c r="C1613" s="101"/>
      <c r="D1613" s="101"/>
      <c r="E1613" s="101"/>
      <c r="F1613" s="101"/>
      <c r="G1613" s="101"/>
      <c r="H1613" s="101"/>
      <c r="I1613" s="101"/>
      <c r="J1613" s="101"/>
      <c r="K1613" s="101"/>
      <c r="L1613" s="101"/>
      <c r="M1613" s="101"/>
      <c r="N1613" s="101"/>
      <c r="O1613" s="101"/>
      <c r="P1613" s="101"/>
      <c r="Q1613" s="101"/>
      <c r="R1613" s="101"/>
      <c r="S1613" s="101"/>
      <c r="T1613" s="101"/>
      <c r="U1613" s="101"/>
      <c r="V1613" s="101"/>
      <c r="W1613" s="101"/>
      <c r="X1613" s="101"/>
      <c r="Y1613" s="101"/>
      <c r="Z1613" s="101"/>
      <c r="AA1613" s="101"/>
      <c r="AB1613" s="101"/>
      <c r="AC1613" s="101"/>
      <c r="AD1613" s="101"/>
      <c r="AE1613" s="101"/>
      <c r="AF1613" s="101"/>
    </row>
    <row r="1614" spans="1:32">
      <c r="A1614" s="101"/>
      <c r="B1614" s="101"/>
      <c r="C1614" s="101"/>
      <c r="D1614" s="101"/>
      <c r="E1614" s="101"/>
      <c r="F1614" s="101"/>
      <c r="G1614" s="101"/>
      <c r="H1614" s="101"/>
      <c r="I1614" s="101"/>
      <c r="J1614" s="101"/>
      <c r="K1614" s="101"/>
      <c r="L1614" s="101"/>
      <c r="M1614" s="101"/>
      <c r="N1614" s="101"/>
      <c r="O1614" s="101"/>
      <c r="P1614" s="101"/>
      <c r="Q1614" s="101"/>
      <c r="R1614" s="101"/>
      <c r="S1614" s="101"/>
      <c r="T1614" s="101"/>
      <c r="U1614" s="101"/>
      <c r="V1614" s="101"/>
      <c r="W1614" s="101"/>
      <c r="X1614" s="101"/>
      <c r="Y1614" s="101"/>
      <c r="Z1614" s="101"/>
      <c r="AA1614" s="101"/>
      <c r="AB1614" s="101"/>
      <c r="AC1614" s="101"/>
      <c r="AD1614" s="101"/>
      <c r="AE1614" s="101"/>
      <c r="AF1614" s="101"/>
    </row>
    <row r="1615" spans="1:32">
      <c r="A1615" s="101"/>
      <c r="B1615" s="101"/>
      <c r="C1615" s="101"/>
      <c r="D1615" s="101"/>
      <c r="E1615" s="101"/>
      <c r="F1615" s="101"/>
      <c r="G1615" s="101"/>
      <c r="H1615" s="101"/>
      <c r="I1615" s="101"/>
      <c r="J1615" s="101"/>
      <c r="K1615" s="101"/>
      <c r="L1615" s="101"/>
      <c r="M1615" s="101"/>
      <c r="N1615" s="101"/>
      <c r="O1615" s="101"/>
      <c r="P1615" s="101"/>
      <c r="Q1615" s="101"/>
      <c r="R1615" s="101"/>
      <c r="S1615" s="101"/>
      <c r="T1615" s="101"/>
      <c r="U1615" s="101"/>
      <c r="V1615" s="101"/>
      <c r="W1615" s="101"/>
      <c r="X1615" s="101"/>
      <c r="Y1615" s="101"/>
      <c r="Z1615" s="101"/>
      <c r="AA1615" s="101"/>
      <c r="AB1615" s="101"/>
      <c r="AC1615" s="101"/>
      <c r="AD1615" s="101"/>
      <c r="AE1615" s="101"/>
      <c r="AF1615" s="101"/>
    </row>
    <row r="1616" spans="1:32">
      <c r="A1616" s="101"/>
      <c r="B1616" s="101"/>
      <c r="C1616" s="101"/>
      <c r="D1616" s="101"/>
      <c r="E1616" s="101"/>
      <c r="F1616" s="101"/>
      <c r="G1616" s="101"/>
      <c r="H1616" s="101"/>
      <c r="I1616" s="101"/>
      <c r="J1616" s="101"/>
      <c r="K1616" s="101"/>
      <c r="L1616" s="101"/>
      <c r="M1616" s="101"/>
      <c r="N1616" s="101"/>
      <c r="O1616" s="101"/>
      <c r="P1616" s="101"/>
      <c r="Q1616" s="101"/>
      <c r="R1616" s="101"/>
      <c r="S1616" s="101"/>
      <c r="T1616" s="101"/>
      <c r="U1616" s="101"/>
      <c r="V1616" s="101"/>
      <c r="W1616" s="101"/>
      <c r="X1616" s="101"/>
      <c r="Y1616" s="101"/>
      <c r="Z1616" s="101"/>
      <c r="AA1616" s="101"/>
      <c r="AB1616" s="101"/>
      <c r="AC1616" s="101"/>
      <c r="AD1616" s="101"/>
      <c r="AE1616" s="101"/>
      <c r="AF1616" s="101"/>
    </row>
    <row r="1617" spans="1:32">
      <c r="A1617" s="101"/>
      <c r="B1617" s="101"/>
      <c r="C1617" s="101"/>
      <c r="D1617" s="101"/>
      <c r="E1617" s="101"/>
      <c r="F1617" s="101"/>
      <c r="G1617" s="101"/>
      <c r="H1617" s="101"/>
      <c r="I1617" s="101"/>
      <c r="J1617" s="101"/>
      <c r="K1617" s="101"/>
      <c r="L1617" s="101"/>
      <c r="M1617" s="101"/>
      <c r="N1617" s="101"/>
      <c r="O1617" s="101"/>
      <c r="P1617" s="101"/>
      <c r="Q1617" s="101"/>
      <c r="R1617" s="101"/>
      <c r="S1617" s="101"/>
      <c r="T1617" s="101"/>
      <c r="U1617" s="101"/>
      <c r="V1617" s="101"/>
      <c r="W1617" s="101"/>
      <c r="X1617" s="101"/>
      <c r="Y1617" s="101"/>
      <c r="Z1617" s="101"/>
      <c r="AA1617" s="101"/>
      <c r="AB1617" s="101"/>
      <c r="AC1617" s="101"/>
      <c r="AD1617" s="101"/>
      <c r="AE1617" s="101"/>
      <c r="AF1617" s="101"/>
    </row>
    <row r="1618" spans="1:32">
      <c r="A1618" s="101"/>
      <c r="B1618" s="101"/>
      <c r="C1618" s="101"/>
      <c r="D1618" s="101"/>
      <c r="E1618" s="101"/>
      <c r="F1618" s="101"/>
      <c r="G1618" s="101"/>
      <c r="H1618" s="101"/>
      <c r="I1618" s="101"/>
      <c r="J1618" s="101"/>
      <c r="K1618" s="101"/>
      <c r="L1618" s="101"/>
      <c r="M1618" s="101"/>
      <c r="N1618" s="101"/>
      <c r="O1618" s="101"/>
      <c r="P1618" s="101"/>
      <c r="Q1618" s="101"/>
      <c r="R1618" s="101"/>
      <c r="S1618" s="101"/>
      <c r="T1618" s="101"/>
      <c r="U1618" s="101"/>
      <c r="V1618" s="101"/>
      <c r="W1618" s="101"/>
      <c r="X1618" s="101"/>
      <c r="Y1618" s="101"/>
      <c r="Z1618" s="101"/>
      <c r="AA1618" s="101"/>
      <c r="AB1618" s="101"/>
      <c r="AC1618" s="101"/>
      <c r="AD1618" s="101"/>
      <c r="AE1618" s="101"/>
      <c r="AF1618" s="101"/>
    </row>
    <row r="1619" spans="1:32">
      <c r="A1619" s="101"/>
      <c r="B1619" s="101"/>
      <c r="C1619" s="101"/>
      <c r="D1619" s="101"/>
      <c r="E1619" s="101"/>
      <c r="F1619" s="101"/>
      <c r="G1619" s="101"/>
      <c r="H1619" s="101"/>
      <c r="I1619" s="101"/>
      <c r="J1619" s="101"/>
      <c r="K1619" s="101"/>
      <c r="L1619" s="101"/>
      <c r="M1619" s="101"/>
      <c r="N1619" s="101"/>
      <c r="O1619" s="101"/>
      <c r="P1619" s="101"/>
      <c r="Q1619" s="101"/>
      <c r="R1619" s="101"/>
      <c r="S1619" s="101"/>
      <c r="T1619" s="101"/>
      <c r="U1619" s="101"/>
      <c r="V1619" s="101"/>
      <c r="W1619" s="101"/>
      <c r="X1619" s="101"/>
      <c r="Y1619" s="101"/>
      <c r="Z1619" s="101"/>
      <c r="AA1619" s="101"/>
      <c r="AB1619" s="101"/>
      <c r="AC1619" s="101"/>
      <c r="AD1619" s="101"/>
      <c r="AE1619" s="101"/>
      <c r="AF1619" s="101"/>
    </row>
    <row r="1620" spans="1:32">
      <c r="A1620" s="101"/>
      <c r="B1620" s="101"/>
      <c r="C1620" s="101"/>
      <c r="D1620" s="101"/>
      <c r="E1620" s="101"/>
      <c r="F1620" s="101"/>
      <c r="G1620" s="101"/>
      <c r="H1620" s="101"/>
      <c r="I1620" s="101"/>
      <c r="J1620" s="101"/>
      <c r="K1620" s="101"/>
      <c r="L1620" s="101"/>
      <c r="M1620" s="101"/>
      <c r="N1620" s="101"/>
      <c r="O1620" s="101"/>
      <c r="P1620" s="101"/>
      <c r="Q1620" s="101"/>
      <c r="R1620" s="101"/>
      <c r="S1620" s="101"/>
      <c r="T1620" s="101"/>
      <c r="U1620" s="101"/>
      <c r="V1620" s="101"/>
      <c r="W1620" s="101"/>
      <c r="X1620" s="101"/>
      <c r="Y1620" s="101"/>
      <c r="Z1620" s="101"/>
      <c r="AA1620" s="101"/>
      <c r="AB1620" s="101"/>
      <c r="AC1620" s="101"/>
      <c r="AD1620" s="101"/>
      <c r="AE1620" s="101"/>
      <c r="AF1620" s="101"/>
    </row>
    <row r="1621" spans="1:32">
      <c r="A1621" s="101"/>
      <c r="B1621" s="101"/>
      <c r="C1621" s="101"/>
      <c r="D1621" s="101"/>
      <c r="E1621" s="101"/>
      <c r="F1621" s="101"/>
      <c r="G1621" s="101"/>
      <c r="H1621" s="101"/>
      <c r="I1621" s="101"/>
      <c r="J1621" s="101"/>
      <c r="K1621" s="101"/>
      <c r="L1621" s="101"/>
      <c r="M1621" s="101"/>
      <c r="N1621" s="101"/>
      <c r="O1621" s="101"/>
      <c r="P1621" s="101"/>
      <c r="Q1621" s="101"/>
      <c r="R1621" s="101"/>
      <c r="S1621" s="101"/>
      <c r="T1621" s="101"/>
      <c r="U1621" s="101"/>
      <c r="V1621" s="101"/>
      <c r="W1621" s="101"/>
      <c r="X1621" s="101"/>
      <c r="Y1621" s="101"/>
      <c r="Z1621" s="101"/>
      <c r="AA1621" s="101"/>
      <c r="AB1621" s="101"/>
      <c r="AC1621" s="101"/>
      <c r="AD1621" s="101"/>
      <c r="AE1621" s="101"/>
      <c r="AF1621" s="101"/>
    </row>
    <row r="1622" spans="1:32">
      <c r="A1622" s="101"/>
      <c r="B1622" s="101"/>
      <c r="C1622" s="101"/>
      <c r="D1622" s="101"/>
      <c r="E1622" s="101"/>
      <c r="F1622" s="101"/>
      <c r="G1622" s="101"/>
      <c r="H1622" s="101"/>
      <c r="I1622" s="101"/>
      <c r="J1622" s="101"/>
      <c r="K1622" s="101"/>
      <c r="L1622" s="101"/>
      <c r="M1622" s="101"/>
      <c r="N1622" s="101"/>
      <c r="O1622" s="101"/>
      <c r="P1622" s="101"/>
      <c r="Q1622" s="101"/>
      <c r="R1622" s="101"/>
      <c r="S1622" s="101"/>
      <c r="T1622" s="101"/>
      <c r="U1622" s="101"/>
      <c r="V1622" s="101"/>
      <c r="W1622" s="101"/>
      <c r="X1622" s="101"/>
      <c r="Y1622" s="101"/>
      <c r="Z1622" s="101"/>
      <c r="AA1622" s="101"/>
      <c r="AB1622" s="101"/>
      <c r="AC1622" s="101"/>
      <c r="AD1622" s="101"/>
      <c r="AE1622" s="101"/>
      <c r="AF1622" s="101"/>
    </row>
    <row r="1623" spans="1:32">
      <c r="A1623" s="101"/>
      <c r="B1623" s="101"/>
      <c r="C1623" s="101"/>
      <c r="D1623" s="101"/>
      <c r="E1623" s="101"/>
      <c r="F1623" s="101"/>
      <c r="G1623" s="101"/>
      <c r="H1623" s="101"/>
      <c r="I1623" s="101"/>
      <c r="J1623" s="101"/>
      <c r="K1623" s="101"/>
      <c r="L1623" s="101"/>
      <c r="M1623" s="101"/>
      <c r="N1623" s="101"/>
      <c r="O1623" s="101"/>
      <c r="P1623" s="101"/>
      <c r="Q1623" s="101"/>
      <c r="R1623" s="101"/>
      <c r="S1623" s="101"/>
      <c r="T1623" s="101"/>
      <c r="U1623" s="101"/>
      <c r="V1623" s="101"/>
      <c r="W1623" s="101"/>
      <c r="X1623" s="101"/>
      <c r="Y1623" s="101"/>
      <c r="Z1623" s="101"/>
      <c r="AA1623" s="101"/>
      <c r="AB1623" s="101"/>
      <c r="AC1623" s="101"/>
      <c r="AD1623" s="101"/>
      <c r="AE1623" s="101"/>
      <c r="AF1623" s="101"/>
    </row>
    <row r="1624" spans="1:32">
      <c r="A1624" s="101"/>
      <c r="B1624" s="101"/>
      <c r="C1624" s="101"/>
      <c r="D1624" s="101"/>
      <c r="E1624" s="101"/>
      <c r="F1624" s="101"/>
      <c r="G1624" s="101"/>
      <c r="H1624" s="101"/>
      <c r="I1624" s="101"/>
      <c r="J1624" s="101"/>
      <c r="K1624" s="101"/>
      <c r="L1624" s="101"/>
      <c r="M1624" s="101"/>
      <c r="N1624" s="101"/>
      <c r="O1624" s="101"/>
      <c r="P1624" s="101"/>
      <c r="Q1624" s="101"/>
      <c r="R1624" s="101"/>
      <c r="S1624" s="101"/>
      <c r="T1624" s="101"/>
      <c r="U1624" s="101"/>
      <c r="V1624" s="101"/>
      <c r="W1624" s="101"/>
      <c r="X1624" s="101"/>
      <c r="Y1624" s="101"/>
      <c r="Z1624" s="101"/>
      <c r="AA1624" s="101"/>
      <c r="AB1624" s="101"/>
      <c r="AC1624" s="101"/>
      <c r="AD1624" s="101"/>
      <c r="AE1624" s="101"/>
      <c r="AF1624" s="101"/>
    </row>
    <row r="1625" spans="1:32">
      <c r="A1625" s="101"/>
      <c r="B1625" s="101"/>
      <c r="C1625" s="101"/>
      <c r="D1625" s="101"/>
      <c r="E1625" s="101"/>
      <c r="F1625" s="101"/>
      <c r="G1625" s="101"/>
      <c r="H1625" s="101"/>
      <c r="I1625" s="101"/>
      <c r="J1625" s="101"/>
      <c r="K1625" s="101"/>
      <c r="L1625" s="101"/>
      <c r="M1625" s="101"/>
      <c r="N1625" s="101"/>
      <c r="O1625" s="101"/>
      <c r="P1625" s="101"/>
      <c r="Q1625" s="101"/>
      <c r="R1625" s="101"/>
      <c r="S1625" s="101"/>
      <c r="T1625" s="101"/>
      <c r="U1625" s="101"/>
      <c r="V1625" s="101"/>
      <c r="W1625" s="101"/>
      <c r="X1625" s="101"/>
      <c r="Y1625" s="101"/>
      <c r="Z1625" s="101"/>
      <c r="AA1625" s="101"/>
      <c r="AB1625" s="101"/>
      <c r="AC1625" s="101"/>
      <c r="AD1625" s="101"/>
      <c r="AE1625" s="101"/>
      <c r="AF1625" s="101"/>
    </row>
    <row r="1626" spans="1:32">
      <c r="A1626" s="101"/>
      <c r="B1626" s="101"/>
      <c r="C1626" s="101"/>
      <c r="D1626" s="101"/>
      <c r="E1626" s="101"/>
      <c r="F1626" s="101"/>
      <c r="G1626" s="101"/>
      <c r="H1626" s="101"/>
      <c r="I1626" s="101"/>
      <c r="J1626" s="101"/>
      <c r="K1626" s="101"/>
      <c r="L1626" s="101"/>
      <c r="M1626" s="101"/>
      <c r="N1626" s="101"/>
      <c r="O1626" s="101"/>
      <c r="P1626" s="101"/>
      <c r="Q1626" s="101"/>
      <c r="R1626" s="101"/>
      <c r="S1626" s="101"/>
      <c r="T1626" s="101"/>
      <c r="U1626" s="101"/>
      <c r="V1626" s="101"/>
      <c r="W1626" s="101"/>
      <c r="X1626" s="101"/>
      <c r="Y1626" s="101"/>
      <c r="Z1626" s="101"/>
      <c r="AA1626" s="101"/>
      <c r="AB1626" s="101"/>
      <c r="AC1626" s="101"/>
      <c r="AD1626" s="101"/>
      <c r="AE1626" s="101"/>
      <c r="AF1626" s="101"/>
    </row>
    <row r="1627" spans="1:32">
      <c r="A1627" s="101"/>
      <c r="B1627" s="101"/>
      <c r="C1627" s="101"/>
      <c r="D1627" s="101"/>
      <c r="E1627" s="101"/>
      <c r="F1627" s="101"/>
      <c r="G1627" s="101"/>
      <c r="H1627" s="101"/>
      <c r="I1627" s="101"/>
      <c r="J1627" s="101"/>
      <c r="K1627" s="101"/>
      <c r="L1627" s="101"/>
      <c r="M1627" s="101"/>
      <c r="N1627" s="101"/>
      <c r="O1627" s="101"/>
      <c r="P1627" s="101"/>
      <c r="Q1627" s="101"/>
      <c r="R1627" s="101"/>
      <c r="S1627" s="101"/>
      <c r="T1627" s="101"/>
      <c r="U1627" s="101"/>
      <c r="V1627" s="101"/>
      <c r="W1627" s="101"/>
      <c r="X1627" s="101"/>
      <c r="Y1627" s="101"/>
      <c r="Z1627" s="101"/>
      <c r="AA1627" s="101"/>
      <c r="AB1627" s="101"/>
      <c r="AC1627" s="101"/>
      <c r="AD1627" s="101"/>
      <c r="AE1627" s="101"/>
      <c r="AF1627" s="101"/>
    </row>
    <row r="1628" spans="1:32">
      <c r="A1628" s="101"/>
      <c r="B1628" s="101"/>
      <c r="C1628" s="101"/>
      <c r="D1628" s="101"/>
      <c r="E1628" s="101"/>
      <c r="F1628" s="101"/>
      <c r="G1628" s="101"/>
      <c r="H1628" s="101"/>
      <c r="I1628" s="101"/>
      <c r="J1628" s="101"/>
      <c r="K1628" s="101"/>
      <c r="L1628" s="101"/>
      <c r="M1628" s="101"/>
      <c r="N1628" s="101"/>
      <c r="O1628" s="101"/>
      <c r="P1628" s="101"/>
      <c r="Q1628" s="101"/>
      <c r="R1628" s="101"/>
      <c r="S1628" s="101"/>
      <c r="T1628" s="101"/>
      <c r="U1628" s="101"/>
      <c r="V1628" s="101"/>
      <c r="W1628" s="101"/>
      <c r="X1628" s="101"/>
      <c r="Y1628" s="101"/>
      <c r="Z1628" s="101"/>
      <c r="AA1628" s="101"/>
      <c r="AB1628" s="101"/>
      <c r="AC1628" s="101"/>
      <c r="AD1628" s="101"/>
      <c r="AE1628" s="101"/>
      <c r="AF1628" s="101"/>
    </row>
    <row r="1629" spans="1:32">
      <c r="A1629" s="101"/>
      <c r="B1629" s="101"/>
      <c r="C1629" s="101"/>
      <c r="D1629" s="101"/>
      <c r="E1629" s="101"/>
      <c r="F1629" s="101"/>
      <c r="G1629" s="101"/>
      <c r="H1629" s="101"/>
      <c r="I1629" s="101"/>
      <c r="J1629" s="101"/>
      <c r="K1629" s="101"/>
      <c r="L1629" s="101"/>
      <c r="M1629" s="101"/>
      <c r="N1629" s="101"/>
      <c r="O1629" s="101"/>
      <c r="P1629" s="101"/>
      <c r="Q1629" s="101"/>
      <c r="R1629" s="101"/>
      <c r="S1629" s="101"/>
      <c r="T1629" s="101"/>
      <c r="U1629" s="101"/>
      <c r="V1629" s="101"/>
      <c r="W1629" s="101"/>
      <c r="X1629" s="101"/>
      <c r="Y1629" s="101"/>
      <c r="Z1629" s="101"/>
      <c r="AA1629" s="101"/>
      <c r="AB1629" s="101"/>
      <c r="AC1629" s="101"/>
      <c r="AD1629" s="101"/>
      <c r="AE1629" s="101"/>
      <c r="AF1629" s="101"/>
    </row>
    <row r="1630" spans="1:32">
      <c r="A1630" s="101"/>
      <c r="B1630" s="101"/>
      <c r="C1630" s="101"/>
      <c r="D1630" s="101"/>
      <c r="E1630" s="101"/>
      <c r="F1630" s="101"/>
      <c r="G1630" s="101"/>
      <c r="H1630" s="101"/>
      <c r="I1630" s="101"/>
      <c r="J1630" s="101"/>
      <c r="K1630" s="101"/>
      <c r="L1630" s="101"/>
      <c r="M1630" s="101"/>
      <c r="N1630" s="101"/>
      <c r="O1630" s="101"/>
      <c r="P1630" s="101"/>
      <c r="Q1630" s="101"/>
      <c r="R1630" s="101"/>
      <c r="S1630" s="101"/>
      <c r="T1630" s="101"/>
      <c r="U1630" s="101"/>
      <c r="V1630" s="101"/>
      <c r="W1630" s="101"/>
      <c r="X1630" s="101"/>
      <c r="Y1630" s="101"/>
      <c r="Z1630" s="101"/>
      <c r="AA1630" s="101"/>
      <c r="AB1630" s="101"/>
      <c r="AC1630" s="101"/>
      <c r="AD1630" s="101"/>
      <c r="AE1630" s="101"/>
      <c r="AF1630" s="101"/>
    </row>
    <row r="1631" spans="1:32">
      <c r="A1631" s="101"/>
      <c r="B1631" s="101"/>
      <c r="C1631" s="101"/>
      <c r="D1631" s="101"/>
      <c r="E1631" s="101"/>
      <c r="F1631" s="101"/>
      <c r="G1631" s="101"/>
      <c r="H1631" s="101"/>
      <c r="I1631" s="101"/>
      <c r="J1631" s="101"/>
      <c r="K1631" s="101"/>
      <c r="L1631" s="101"/>
      <c r="M1631" s="101"/>
      <c r="N1631" s="101"/>
      <c r="O1631" s="101"/>
      <c r="P1631" s="101"/>
      <c r="Q1631" s="101"/>
      <c r="R1631" s="101"/>
      <c r="S1631" s="101"/>
      <c r="T1631" s="101"/>
      <c r="U1631" s="101"/>
      <c r="V1631" s="101"/>
      <c r="W1631" s="101"/>
      <c r="X1631" s="101"/>
      <c r="Y1631" s="101"/>
      <c r="Z1631" s="101"/>
      <c r="AA1631" s="101"/>
      <c r="AB1631" s="101"/>
      <c r="AC1631" s="101"/>
      <c r="AD1631" s="101"/>
      <c r="AE1631" s="101"/>
      <c r="AF1631" s="101"/>
    </row>
    <row r="1632" spans="1:32">
      <c r="A1632" s="101"/>
      <c r="B1632" s="101"/>
      <c r="C1632" s="101"/>
      <c r="D1632" s="101"/>
      <c r="E1632" s="101"/>
      <c r="F1632" s="101"/>
      <c r="G1632" s="101"/>
      <c r="H1632" s="101"/>
      <c r="I1632" s="101"/>
      <c r="J1632" s="101"/>
      <c r="K1632" s="101"/>
      <c r="L1632" s="101"/>
      <c r="M1632" s="101"/>
      <c r="N1632" s="101"/>
      <c r="O1632" s="101"/>
      <c r="P1632" s="101"/>
      <c r="Q1632" s="101"/>
      <c r="R1632" s="101"/>
      <c r="S1632" s="101"/>
      <c r="T1632" s="101"/>
      <c r="U1632" s="101"/>
      <c r="V1632" s="101"/>
      <c r="W1632" s="101"/>
      <c r="X1632" s="101"/>
      <c r="Y1632" s="101"/>
      <c r="Z1632" s="101"/>
      <c r="AA1632" s="101"/>
      <c r="AB1632" s="101"/>
      <c r="AC1632" s="101"/>
      <c r="AD1632" s="101"/>
      <c r="AE1632" s="101"/>
      <c r="AF1632" s="101"/>
    </row>
    <row r="1633" spans="1:32">
      <c r="A1633" s="101"/>
      <c r="B1633" s="101"/>
      <c r="C1633" s="101"/>
      <c r="D1633" s="101"/>
      <c r="E1633" s="101"/>
      <c r="F1633" s="101"/>
      <c r="G1633" s="101"/>
      <c r="H1633" s="101"/>
      <c r="I1633" s="101"/>
      <c r="J1633" s="101"/>
      <c r="K1633" s="101"/>
      <c r="L1633" s="101"/>
      <c r="M1633" s="101"/>
      <c r="N1633" s="101"/>
      <c r="O1633" s="101"/>
      <c r="P1633" s="101"/>
      <c r="Q1633" s="101"/>
      <c r="R1633" s="101"/>
      <c r="S1633" s="101"/>
      <c r="T1633" s="101"/>
      <c r="U1633" s="101"/>
      <c r="V1633" s="101"/>
      <c r="W1633" s="101"/>
      <c r="X1633" s="101"/>
      <c r="Y1633" s="101"/>
      <c r="Z1633" s="101"/>
      <c r="AA1633" s="101"/>
      <c r="AB1633" s="101"/>
      <c r="AC1633" s="101"/>
      <c r="AD1633" s="101"/>
      <c r="AE1633" s="101"/>
      <c r="AF1633" s="101"/>
    </row>
    <row r="1634" spans="1:32">
      <c r="A1634" s="101"/>
      <c r="B1634" s="101"/>
      <c r="C1634" s="101"/>
      <c r="D1634" s="101"/>
      <c r="E1634" s="101"/>
      <c r="F1634" s="101"/>
      <c r="G1634" s="101"/>
      <c r="H1634" s="101"/>
      <c r="I1634" s="101"/>
      <c r="J1634" s="101"/>
      <c r="K1634" s="101"/>
      <c r="L1634" s="101"/>
      <c r="M1634" s="101"/>
      <c r="N1634" s="101"/>
      <c r="O1634" s="101"/>
      <c r="P1634" s="101"/>
      <c r="Q1634" s="101"/>
      <c r="R1634" s="101"/>
      <c r="S1634" s="101"/>
      <c r="T1634" s="101"/>
      <c r="U1634" s="101"/>
      <c r="V1634" s="101"/>
      <c r="W1634" s="101"/>
      <c r="X1634" s="101"/>
      <c r="Y1634" s="101"/>
      <c r="Z1634" s="101"/>
      <c r="AA1634" s="101"/>
      <c r="AB1634" s="101"/>
      <c r="AC1634" s="101"/>
      <c r="AD1634" s="101"/>
      <c r="AE1634" s="101"/>
      <c r="AF1634" s="101"/>
    </row>
    <row r="1635" spans="1:32">
      <c r="A1635" s="101"/>
      <c r="B1635" s="101"/>
      <c r="C1635" s="101"/>
      <c r="D1635" s="101"/>
      <c r="E1635" s="101"/>
      <c r="F1635" s="101"/>
      <c r="G1635" s="101"/>
      <c r="H1635" s="101"/>
      <c r="I1635" s="101"/>
      <c r="J1635" s="101"/>
      <c r="K1635" s="101"/>
      <c r="L1635" s="101"/>
      <c r="M1635" s="101"/>
      <c r="N1635" s="101"/>
      <c r="O1635" s="101"/>
      <c r="P1635" s="101"/>
      <c r="Q1635" s="101"/>
      <c r="R1635" s="101"/>
      <c r="S1635" s="101"/>
      <c r="T1635" s="101"/>
      <c r="U1635" s="101"/>
      <c r="V1635" s="101"/>
      <c r="W1635" s="101"/>
      <c r="X1635" s="101"/>
      <c r="Y1635" s="101"/>
      <c r="Z1635" s="101"/>
      <c r="AA1635" s="101"/>
      <c r="AB1635" s="101"/>
      <c r="AC1635" s="101"/>
      <c r="AD1635" s="101"/>
      <c r="AE1635" s="101"/>
      <c r="AF1635" s="101"/>
    </row>
    <row r="1636" spans="1:32">
      <c r="A1636" s="101"/>
      <c r="B1636" s="101"/>
      <c r="C1636" s="101"/>
      <c r="D1636" s="101"/>
      <c r="E1636" s="101"/>
      <c r="F1636" s="101"/>
      <c r="G1636" s="101"/>
      <c r="H1636" s="101"/>
      <c r="I1636" s="101"/>
      <c r="J1636" s="101"/>
      <c r="K1636" s="101"/>
      <c r="L1636" s="101"/>
      <c r="M1636" s="101"/>
      <c r="N1636" s="101"/>
      <c r="O1636" s="101"/>
      <c r="P1636" s="101"/>
      <c r="Q1636" s="101"/>
      <c r="R1636" s="101"/>
      <c r="S1636" s="101"/>
      <c r="T1636" s="101"/>
      <c r="U1636" s="101"/>
      <c r="V1636" s="101"/>
      <c r="W1636" s="101"/>
      <c r="X1636" s="101"/>
      <c r="Y1636" s="101"/>
      <c r="Z1636" s="101"/>
      <c r="AA1636" s="101"/>
      <c r="AB1636" s="101"/>
      <c r="AC1636" s="101"/>
      <c r="AD1636" s="101"/>
      <c r="AE1636" s="101"/>
      <c r="AF1636" s="101"/>
    </row>
    <row r="1637" spans="1:32">
      <c r="A1637" s="101"/>
      <c r="B1637" s="101"/>
      <c r="C1637" s="101"/>
      <c r="D1637" s="101"/>
      <c r="E1637" s="101"/>
      <c r="F1637" s="101"/>
      <c r="G1637" s="101"/>
      <c r="H1637" s="101"/>
      <c r="I1637" s="101"/>
      <c r="J1637" s="101"/>
      <c r="K1637" s="101"/>
      <c r="L1637" s="101"/>
      <c r="M1637" s="101"/>
      <c r="N1637" s="101"/>
      <c r="O1637" s="101"/>
      <c r="P1637" s="101"/>
      <c r="Q1637" s="101"/>
      <c r="R1637" s="101"/>
      <c r="S1637" s="101"/>
      <c r="T1637" s="101"/>
      <c r="U1637" s="101"/>
      <c r="V1637" s="101"/>
      <c r="W1637" s="101"/>
      <c r="X1637" s="101"/>
      <c r="Y1637" s="101"/>
      <c r="Z1637" s="101"/>
      <c r="AA1637" s="101"/>
      <c r="AB1637" s="101"/>
      <c r="AC1637" s="101"/>
      <c r="AD1637" s="101"/>
      <c r="AE1637" s="101"/>
      <c r="AF1637" s="101"/>
    </row>
    <row r="1638" spans="1:32">
      <c r="A1638" s="101"/>
      <c r="B1638" s="101"/>
      <c r="C1638" s="101"/>
      <c r="D1638" s="101"/>
      <c r="E1638" s="101"/>
      <c r="F1638" s="101"/>
      <c r="G1638" s="101"/>
      <c r="H1638" s="101"/>
      <c r="I1638" s="101"/>
      <c r="J1638" s="101"/>
      <c r="K1638" s="101"/>
      <c r="L1638" s="101"/>
      <c r="M1638" s="101"/>
      <c r="N1638" s="101"/>
      <c r="O1638" s="101"/>
      <c r="P1638" s="101"/>
      <c r="Q1638" s="101"/>
      <c r="R1638" s="101"/>
      <c r="S1638" s="101"/>
      <c r="T1638" s="101"/>
      <c r="U1638" s="101"/>
      <c r="V1638" s="101"/>
      <c r="W1638" s="101"/>
      <c r="X1638" s="101"/>
      <c r="Y1638" s="101"/>
      <c r="Z1638" s="101"/>
      <c r="AA1638" s="101"/>
      <c r="AB1638" s="101"/>
      <c r="AC1638" s="101"/>
      <c r="AD1638" s="101"/>
      <c r="AE1638" s="101"/>
      <c r="AF1638" s="101"/>
    </row>
    <row r="1639" spans="1:32">
      <c r="A1639" s="101"/>
      <c r="B1639" s="101"/>
      <c r="C1639" s="101"/>
      <c r="D1639" s="101"/>
      <c r="E1639" s="101"/>
      <c r="F1639" s="101"/>
      <c r="G1639" s="101"/>
      <c r="H1639" s="101"/>
      <c r="I1639" s="101"/>
      <c r="J1639" s="101"/>
      <c r="K1639" s="101"/>
      <c r="L1639" s="101"/>
      <c r="M1639" s="101"/>
      <c r="N1639" s="101"/>
      <c r="O1639" s="101"/>
      <c r="P1639" s="101"/>
      <c r="Q1639" s="101"/>
      <c r="R1639" s="101"/>
      <c r="S1639" s="101"/>
      <c r="T1639" s="101"/>
      <c r="U1639" s="101"/>
      <c r="V1639" s="101"/>
      <c r="W1639" s="101"/>
      <c r="X1639" s="101"/>
      <c r="Y1639" s="101"/>
      <c r="Z1639" s="101"/>
      <c r="AA1639" s="101"/>
      <c r="AB1639" s="101"/>
      <c r="AC1639" s="101"/>
      <c r="AD1639" s="101"/>
      <c r="AE1639" s="101"/>
      <c r="AF1639" s="101"/>
    </row>
    <row r="1640" spans="1:32">
      <c r="A1640" s="101"/>
      <c r="B1640" s="101"/>
      <c r="C1640" s="101"/>
      <c r="D1640" s="101"/>
      <c r="E1640" s="101"/>
      <c r="F1640" s="101"/>
      <c r="G1640" s="101"/>
      <c r="H1640" s="101"/>
      <c r="I1640" s="101"/>
      <c r="J1640" s="101"/>
      <c r="K1640" s="101"/>
      <c r="L1640" s="101"/>
      <c r="M1640" s="101"/>
      <c r="N1640" s="101"/>
      <c r="O1640" s="101"/>
      <c r="P1640" s="101"/>
      <c r="Q1640" s="101"/>
      <c r="R1640" s="101"/>
      <c r="S1640" s="101"/>
      <c r="T1640" s="101"/>
      <c r="U1640" s="101"/>
      <c r="V1640" s="101"/>
      <c r="W1640" s="101"/>
      <c r="X1640" s="101"/>
      <c r="Y1640" s="101"/>
      <c r="Z1640" s="101"/>
      <c r="AA1640" s="101"/>
      <c r="AB1640" s="101"/>
      <c r="AC1640" s="101"/>
      <c r="AD1640" s="101"/>
      <c r="AE1640" s="101"/>
      <c r="AF1640" s="101"/>
    </row>
    <row r="1641" spans="1:32">
      <c r="A1641" s="101"/>
      <c r="B1641" s="101"/>
      <c r="C1641" s="101"/>
      <c r="D1641" s="101"/>
      <c r="E1641" s="101"/>
      <c r="F1641" s="101"/>
      <c r="G1641" s="101"/>
      <c r="H1641" s="101"/>
      <c r="I1641" s="101"/>
      <c r="J1641" s="101"/>
      <c r="K1641" s="101"/>
      <c r="L1641" s="101"/>
      <c r="M1641" s="101"/>
      <c r="N1641" s="101"/>
      <c r="O1641" s="101"/>
      <c r="P1641" s="101"/>
      <c r="Q1641" s="101"/>
      <c r="R1641" s="101"/>
      <c r="S1641" s="101"/>
      <c r="T1641" s="101"/>
      <c r="U1641" s="101"/>
      <c r="V1641" s="101"/>
      <c r="W1641" s="101"/>
      <c r="X1641" s="101"/>
      <c r="Y1641" s="101"/>
      <c r="Z1641" s="101"/>
      <c r="AA1641" s="101"/>
      <c r="AB1641" s="101"/>
      <c r="AC1641" s="101"/>
      <c r="AD1641" s="101"/>
      <c r="AE1641" s="101"/>
      <c r="AF1641" s="101"/>
    </row>
    <row r="1642" spans="1:32">
      <c r="A1642" s="101"/>
      <c r="B1642" s="101"/>
      <c r="C1642" s="101"/>
      <c r="D1642" s="101"/>
      <c r="E1642" s="101"/>
      <c r="F1642" s="101"/>
      <c r="G1642" s="101"/>
      <c r="H1642" s="101"/>
      <c r="I1642" s="101"/>
      <c r="J1642" s="101"/>
      <c r="K1642" s="101"/>
      <c r="L1642" s="101"/>
      <c r="M1642" s="101"/>
      <c r="N1642" s="101"/>
      <c r="O1642" s="101"/>
      <c r="P1642" s="101"/>
      <c r="Q1642" s="101"/>
      <c r="R1642" s="101"/>
      <c r="S1642" s="101"/>
      <c r="T1642" s="101"/>
      <c r="U1642" s="101"/>
      <c r="V1642" s="101"/>
      <c r="W1642" s="101"/>
      <c r="X1642" s="101"/>
      <c r="Y1642" s="101"/>
      <c r="Z1642" s="101"/>
      <c r="AA1642" s="101"/>
      <c r="AB1642" s="101"/>
      <c r="AC1642" s="101"/>
      <c r="AD1642" s="101"/>
      <c r="AE1642" s="101"/>
      <c r="AF1642" s="101"/>
    </row>
    <row r="1643" spans="1:32">
      <c r="A1643" s="101"/>
      <c r="B1643" s="101"/>
      <c r="C1643" s="101"/>
      <c r="D1643" s="101"/>
      <c r="E1643" s="101"/>
      <c r="F1643" s="101"/>
      <c r="G1643" s="101"/>
      <c r="H1643" s="101"/>
      <c r="I1643" s="101"/>
      <c r="J1643" s="101"/>
      <c r="K1643" s="101"/>
      <c r="L1643" s="101"/>
      <c r="M1643" s="101"/>
      <c r="N1643" s="101"/>
      <c r="O1643" s="101"/>
      <c r="P1643" s="101"/>
      <c r="Q1643" s="101"/>
      <c r="R1643" s="101"/>
      <c r="S1643" s="101"/>
      <c r="T1643" s="101"/>
      <c r="U1643" s="101"/>
      <c r="V1643" s="101"/>
      <c r="W1643" s="101"/>
      <c r="X1643" s="101"/>
      <c r="Y1643" s="101"/>
      <c r="Z1643" s="101"/>
      <c r="AA1643" s="101"/>
      <c r="AB1643" s="101"/>
      <c r="AC1643" s="101"/>
      <c r="AD1643" s="101"/>
      <c r="AE1643" s="101"/>
      <c r="AF1643" s="101"/>
    </row>
    <row r="1644" spans="1:32">
      <c r="A1644" s="101"/>
      <c r="B1644" s="101"/>
      <c r="C1644" s="101"/>
      <c r="D1644" s="101"/>
      <c r="E1644" s="101"/>
      <c r="F1644" s="101"/>
      <c r="G1644" s="101"/>
      <c r="H1644" s="101"/>
      <c r="I1644" s="101"/>
      <c r="J1644" s="101"/>
      <c r="K1644" s="101"/>
      <c r="L1644" s="101"/>
      <c r="M1644" s="101"/>
      <c r="N1644" s="101"/>
      <c r="O1644" s="101"/>
      <c r="P1644" s="101"/>
      <c r="Q1644" s="101"/>
      <c r="R1644" s="101"/>
      <c r="S1644" s="101"/>
      <c r="T1644" s="101"/>
      <c r="U1644" s="101"/>
      <c r="V1644" s="101"/>
      <c r="W1644" s="101"/>
      <c r="X1644" s="101"/>
      <c r="Y1644" s="101"/>
      <c r="Z1644" s="101"/>
      <c r="AA1644" s="101"/>
      <c r="AB1644" s="101"/>
      <c r="AC1644" s="101"/>
      <c r="AD1644" s="101"/>
      <c r="AE1644" s="101"/>
      <c r="AF1644" s="101"/>
    </row>
    <row r="1645" spans="1:32">
      <c r="A1645" s="101"/>
      <c r="B1645" s="101"/>
      <c r="C1645" s="101"/>
      <c r="D1645" s="101"/>
      <c r="E1645" s="101"/>
      <c r="F1645" s="101"/>
      <c r="G1645" s="101"/>
      <c r="H1645" s="101"/>
      <c r="I1645" s="101"/>
      <c r="J1645" s="101"/>
      <c r="K1645" s="101"/>
      <c r="L1645" s="101"/>
      <c r="M1645" s="101"/>
      <c r="N1645" s="101"/>
      <c r="O1645" s="101"/>
      <c r="P1645" s="101"/>
      <c r="Q1645" s="101"/>
      <c r="R1645" s="101"/>
      <c r="S1645" s="101"/>
      <c r="T1645" s="101"/>
      <c r="U1645" s="101"/>
      <c r="V1645" s="101"/>
      <c r="W1645" s="101"/>
      <c r="X1645" s="101"/>
      <c r="Y1645" s="101"/>
      <c r="Z1645" s="101"/>
      <c r="AA1645" s="101"/>
      <c r="AB1645" s="101"/>
      <c r="AC1645" s="101"/>
      <c r="AD1645" s="101"/>
      <c r="AE1645" s="101"/>
      <c r="AF1645" s="101"/>
    </row>
    <row r="1646" spans="1:32">
      <c r="A1646" s="101"/>
      <c r="B1646" s="101"/>
      <c r="C1646" s="101"/>
      <c r="D1646" s="101"/>
      <c r="E1646" s="101"/>
      <c r="F1646" s="101"/>
      <c r="G1646" s="101"/>
      <c r="H1646" s="101"/>
      <c r="I1646" s="101"/>
      <c r="J1646" s="101"/>
      <c r="K1646" s="101"/>
      <c r="L1646" s="101"/>
      <c r="M1646" s="101"/>
      <c r="N1646" s="101"/>
      <c r="O1646" s="101"/>
      <c r="P1646" s="101"/>
      <c r="Q1646" s="101"/>
      <c r="R1646" s="101"/>
      <c r="S1646" s="101"/>
      <c r="T1646" s="101"/>
      <c r="U1646" s="101"/>
      <c r="V1646" s="101"/>
      <c r="W1646" s="101"/>
      <c r="X1646" s="101"/>
      <c r="Y1646" s="101"/>
      <c r="Z1646" s="101"/>
      <c r="AA1646" s="101"/>
      <c r="AB1646" s="101"/>
      <c r="AC1646" s="101"/>
      <c r="AD1646" s="101"/>
      <c r="AE1646" s="101"/>
      <c r="AF1646" s="101"/>
    </row>
    <row r="1647" spans="1:32">
      <c r="A1647" s="101"/>
      <c r="B1647" s="101"/>
      <c r="C1647" s="101"/>
      <c r="D1647" s="101"/>
      <c r="E1647" s="101"/>
      <c r="F1647" s="101"/>
      <c r="G1647" s="101"/>
      <c r="H1647" s="101"/>
      <c r="I1647" s="101"/>
      <c r="J1647" s="101"/>
      <c r="K1647" s="101"/>
      <c r="L1647" s="101"/>
      <c r="M1647" s="101"/>
      <c r="N1647" s="101"/>
      <c r="O1647" s="101"/>
      <c r="P1647" s="101"/>
      <c r="Q1647" s="101"/>
      <c r="R1647" s="101"/>
      <c r="S1647" s="101"/>
      <c r="T1647" s="101"/>
      <c r="U1647" s="101"/>
      <c r="V1647" s="101"/>
      <c r="W1647" s="101"/>
      <c r="X1647" s="101"/>
      <c r="Y1647" s="101"/>
      <c r="Z1647" s="101"/>
      <c r="AA1647" s="101"/>
      <c r="AB1647" s="101"/>
      <c r="AC1647" s="101"/>
      <c r="AD1647" s="101"/>
      <c r="AE1647" s="101"/>
      <c r="AF1647" s="101"/>
    </row>
    <row r="1648" spans="1:32">
      <c r="A1648" s="101"/>
      <c r="B1648" s="101"/>
      <c r="C1648" s="101"/>
      <c r="D1648" s="101"/>
      <c r="E1648" s="101"/>
      <c r="F1648" s="101"/>
      <c r="G1648" s="101"/>
      <c r="H1648" s="101"/>
      <c r="I1648" s="101"/>
      <c r="J1648" s="101"/>
      <c r="K1648" s="101"/>
      <c r="L1648" s="101"/>
      <c r="M1648" s="101"/>
      <c r="N1648" s="101"/>
      <c r="O1648" s="101"/>
      <c r="P1648" s="101"/>
      <c r="Q1648" s="101"/>
      <c r="R1648" s="101"/>
      <c r="S1648" s="101"/>
      <c r="T1648" s="101"/>
      <c r="U1648" s="101"/>
      <c r="V1648" s="101"/>
      <c r="W1648" s="101"/>
      <c r="X1648" s="101"/>
      <c r="Y1648" s="101"/>
      <c r="Z1648" s="101"/>
      <c r="AA1648" s="101"/>
      <c r="AB1648" s="101"/>
      <c r="AC1648" s="101"/>
      <c r="AD1648" s="101"/>
      <c r="AE1648" s="101"/>
      <c r="AF1648" s="101"/>
    </row>
    <row r="1649" spans="1:32">
      <c r="A1649" s="101"/>
      <c r="B1649" s="101"/>
      <c r="C1649" s="101"/>
      <c r="D1649" s="101"/>
      <c r="E1649" s="101"/>
      <c r="F1649" s="101"/>
      <c r="G1649" s="101"/>
      <c r="H1649" s="101"/>
      <c r="I1649" s="101"/>
      <c r="J1649" s="101"/>
      <c r="K1649" s="101"/>
      <c r="L1649" s="101"/>
      <c r="M1649" s="101"/>
      <c r="N1649" s="101"/>
      <c r="O1649" s="101"/>
      <c r="P1649" s="101"/>
      <c r="Q1649" s="101"/>
      <c r="R1649" s="101"/>
      <c r="S1649" s="101"/>
      <c r="T1649" s="101"/>
      <c r="U1649" s="101"/>
      <c r="V1649" s="101"/>
      <c r="W1649" s="101"/>
      <c r="X1649" s="101"/>
      <c r="Y1649" s="101"/>
      <c r="Z1649" s="101"/>
      <c r="AA1649" s="101"/>
      <c r="AB1649" s="101"/>
      <c r="AC1649" s="101"/>
      <c r="AD1649" s="101"/>
      <c r="AE1649" s="101"/>
      <c r="AF1649" s="101"/>
    </row>
    <row r="1650" spans="1:32">
      <c r="A1650" s="101"/>
      <c r="B1650" s="101"/>
      <c r="C1650" s="101"/>
      <c r="D1650" s="101"/>
      <c r="E1650" s="101"/>
      <c r="F1650" s="101"/>
      <c r="G1650" s="101"/>
      <c r="H1650" s="101"/>
      <c r="I1650" s="101"/>
      <c r="J1650" s="101"/>
      <c r="K1650" s="101"/>
      <c r="L1650" s="101"/>
      <c r="M1650" s="101"/>
      <c r="N1650" s="101"/>
      <c r="O1650" s="101"/>
      <c r="P1650" s="101"/>
      <c r="Q1650" s="101"/>
      <c r="R1650" s="101"/>
      <c r="S1650" s="101"/>
      <c r="T1650" s="101"/>
      <c r="U1650" s="101"/>
      <c r="V1650" s="101"/>
      <c r="W1650" s="101"/>
      <c r="X1650" s="101"/>
      <c r="Y1650" s="101"/>
      <c r="Z1650" s="101"/>
      <c r="AA1650" s="101"/>
      <c r="AB1650" s="101"/>
      <c r="AC1650" s="101"/>
      <c r="AD1650" s="101"/>
      <c r="AE1650" s="101"/>
      <c r="AF1650" s="101"/>
    </row>
    <row r="1651" spans="1:32">
      <c r="A1651" s="101"/>
      <c r="B1651" s="101"/>
      <c r="C1651" s="101"/>
      <c r="D1651" s="101"/>
      <c r="E1651" s="101"/>
      <c r="F1651" s="101"/>
      <c r="G1651" s="101"/>
      <c r="H1651" s="101"/>
      <c r="I1651" s="101"/>
      <c r="J1651" s="101"/>
      <c r="K1651" s="101"/>
      <c r="L1651" s="101"/>
      <c r="M1651" s="101"/>
      <c r="N1651" s="101"/>
      <c r="O1651" s="101"/>
      <c r="P1651" s="101"/>
      <c r="Q1651" s="101"/>
      <c r="R1651" s="101"/>
      <c r="S1651" s="101"/>
      <c r="T1651" s="101"/>
      <c r="U1651" s="101"/>
      <c r="V1651" s="101"/>
      <c r="W1651" s="101"/>
      <c r="X1651" s="101"/>
      <c r="Y1651" s="101"/>
      <c r="Z1651" s="101"/>
      <c r="AA1651" s="101"/>
      <c r="AB1651" s="101"/>
      <c r="AC1651" s="101"/>
      <c r="AD1651" s="101"/>
      <c r="AE1651" s="101"/>
      <c r="AF1651" s="101"/>
    </row>
    <row r="1652" spans="1:32">
      <c r="A1652" s="101"/>
      <c r="B1652" s="101"/>
      <c r="C1652" s="101"/>
      <c r="D1652" s="101"/>
      <c r="E1652" s="101"/>
      <c r="F1652" s="101"/>
      <c r="G1652" s="101"/>
      <c r="H1652" s="101"/>
      <c r="I1652" s="101"/>
      <c r="J1652" s="101"/>
      <c r="K1652" s="101"/>
      <c r="L1652" s="101"/>
      <c r="M1652" s="101"/>
      <c r="N1652" s="101"/>
      <c r="O1652" s="101"/>
      <c r="P1652" s="101"/>
      <c r="Q1652" s="101"/>
      <c r="R1652" s="101"/>
      <c r="S1652" s="101"/>
      <c r="T1652" s="101"/>
      <c r="U1652" s="101"/>
      <c r="V1652" s="101"/>
      <c r="W1652" s="101"/>
      <c r="X1652" s="101"/>
      <c r="Y1652" s="101"/>
      <c r="Z1652" s="101"/>
      <c r="AA1652" s="101"/>
      <c r="AB1652" s="101"/>
      <c r="AC1652" s="101"/>
      <c r="AD1652" s="101"/>
      <c r="AE1652" s="101"/>
      <c r="AF1652" s="101"/>
    </row>
    <row r="1653" spans="1:32">
      <c r="A1653" s="101"/>
      <c r="B1653" s="101"/>
      <c r="C1653" s="101"/>
      <c r="D1653" s="101"/>
      <c r="E1653" s="101"/>
      <c r="F1653" s="101"/>
      <c r="G1653" s="101"/>
      <c r="H1653" s="101"/>
      <c r="I1653" s="101"/>
      <c r="J1653" s="101"/>
      <c r="K1653" s="101"/>
      <c r="L1653" s="101"/>
      <c r="M1653" s="101"/>
      <c r="N1653" s="101"/>
      <c r="O1653" s="101"/>
      <c r="P1653" s="101"/>
      <c r="Q1653" s="101"/>
      <c r="R1653" s="101"/>
      <c r="S1653" s="101"/>
      <c r="T1653" s="101"/>
      <c r="U1653" s="101"/>
      <c r="V1653" s="101"/>
      <c r="W1653" s="101"/>
      <c r="X1653" s="101"/>
      <c r="Y1653" s="101"/>
      <c r="Z1653" s="101"/>
      <c r="AA1653" s="101"/>
      <c r="AB1653" s="101"/>
      <c r="AC1653" s="101"/>
      <c r="AD1653" s="101"/>
      <c r="AE1653" s="101"/>
      <c r="AF1653" s="101"/>
    </row>
    <row r="1654" spans="1:32">
      <c r="A1654" s="101"/>
      <c r="B1654" s="101"/>
      <c r="C1654" s="101"/>
      <c r="D1654" s="101"/>
      <c r="E1654" s="101"/>
      <c r="F1654" s="101"/>
      <c r="G1654" s="101"/>
      <c r="H1654" s="101"/>
      <c r="I1654" s="101"/>
      <c r="J1654" s="101"/>
      <c r="K1654" s="101"/>
      <c r="L1654" s="101"/>
      <c r="M1654" s="101"/>
      <c r="N1654" s="101"/>
      <c r="O1654" s="101"/>
      <c r="P1654" s="101"/>
      <c r="Q1654" s="101"/>
      <c r="R1654" s="101"/>
      <c r="S1654" s="101"/>
      <c r="T1654" s="101"/>
      <c r="U1654" s="101"/>
      <c r="V1654" s="101"/>
      <c r="W1654" s="101"/>
      <c r="X1654" s="101"/>
      <c r="Y1654" s="101"/>
      <c r="Z1654" s="101"/>
      <c r="AA1654" s="101"/>
      <c r="AB1654" s="101"/>
      <c r="AC1654" s="101"/>
      <c r="AD1654" s="101"/>
      <c r="AE1654" s="101"/>
      <c r="AF1654" s="101"/>
    </row>
    <row r="1655" spans="1:32">
      <c r="A1655" s="101"/>
      <c r="B1655" s="101"/>
      <c r="C1655" s="101"/>
      <c r="D1655" s="101"/>
      <c r="E1655" s="101"/>
      <c r="F1655" s="101"/>
      <c r="G1655" s="101"/>
      <c r="H1655" s="101"/>
      <c r="I1655" s="101"/>
      <c r="J1655" s="101"/>
      <c r="K1655" s="101"/>
      <c r="L1655" s="101"/>
      <c r="M1655" s="101"/>
      <c r="N1655" s="101"/>
      <c r="O1655" s="101"/>
      <c r="P1655" s="101"/>
      <c r="Q1655" s="101"/>
      <c r="R1655" s="101"/>
      <c r="S1655" s="101"/>
      <c r="T1655" s="101"/>
      <c r="U1655" s="101"/>
      <c r="V1655" s="101"/>
      <c r="W1655" s="101"/>
      <c r="X1655" s="101"/>
      <c r="Y1655" s="101"/>
      <c r="Z1655" s="101"/>
      <c r="AA1655" s="101"/>
      <c r="AB1655" s="101"/>
      <c r="AC1655" s="101"/>
      <c r="AD1655" s="101"/>
      <c r="AE1655" s="101"/>
      <c r="AF1655" s="101"/>
    </row>
    <row r="1656" spans="1:32">
      <c r="A1656" s="101"/>
      <c r="B1656" s="101"/>
      <c r="C1656" s="101"/>
      <c r="D1656" s="101"/>
      <c r="E1656" s="101"/>
      <c r="F1656" s="101"/>
      <c r="G1656" s="101"/>
      <c r="H1656" s="101"/>
      <c r="I1656" s="101"/>
      <c r="J1656" s="101"/>
      <c r="K1656" s="101"/>
      <c r="L1656" s="101"/>
      <c r="M1656" s="101"/>
      <c r="N1656" s="101"/>
      <c r="O1656" s="101"/>
      <c r="P1656" s="101"/>
      <c r="Q1656" s="101"/>
      <c r="R1656" s="101"/>
      <c r="S1656" s="101"/>
      <c r="T1656" s="101"/>
      <c r="U1656" s="101"/>
      <c r="V1656" s="101"/>
      <c r="W1656" s="101"/>
      <c r="X1656" s="101"/>
      <c r="Y1656" s="101"/>
      <c r="Z1656" s="101"/>
      <c r="AA1656" s="101"/>
      <c r="AB1656" s="101"/>
      <c r="AC1656" s="101"/>
      <c r="AD1656" s="101"/>
      <c r="AE1656" s="101"/>
      <c r="AF1656" s="101"/>
    </row>
    <row r="1657" spans="1:32">
      <c r="A1657" s="101"/>
      <c r="B1657" s="101"/>
      <c r="C1657" s="101"/>
      <c r="D1657" s="101"/>
      <c r="E1657" s="101"/>
      <c r="F1657" s="101"/>
      <c r="G1657" s="101"/>
      <c r="H1657" s="101"/>
      <c r="I1657" s="101"/>
      <c r="J1657" s="101"/>
      <c r="K1657" s="101"/>
      <c r="L1657" s="101"/>
      <c r="M1657" s="101"/>
      <c r="N1657" s="101"/>
      <c r="O1657" s="101"/>
      <c r="P1657" s="101"/>
      <c r="Q1657" s="101"/>
      <c r="R1657" s="101"/>
      <c r="S1657" s="101"/>
      <c r="T1657" s="101"/>
      <c r="U1657" s="101"/>
      <c r="V1657" s="101"/>
      <c r="W1657" s="101"/>
      <c r="X1657" s="101"/>
      <c r="Y1657" s="101"/>
      <c r="Z1657" s="101"/>
      <c r="AA1657" s="101"/>
      <c r="AB1657" s="101"/>
      <c r="AC1657" s="101"/>
      <c r="AD1657" s="101"/>
      <c r="AE1657" s="101"/>
      <c r="AF1657" s="101"/>
    </row>
    <row r="1658" spans="1:32">
      <c r="A1658" s="101"/>
      <c r="B1658" s="101"/>
      <c r="C1658" s="101"/>
      <c r="D1658" s="101"/>
      <c r="E1658" s="101"/>
      <c r="F1658" s="101"/>
      <c r="G1658" s="101"/>
      <c r="H1658" s="101"/>
      <c r="I1658" s="101"/>
      <c r="J1658" s="101"/>
      <c r="K1658" s="101"/>
      <c r="L1658" s="101"/>
      <c r="M1658" s="101"/>
      <c r="N1658" s="101"/>
      <c r="O1658" s="101"/>
      <c r="P1658" s="101"/>
      <c r="Q1658" s="101"/>
      <c r="R1658" s="101"/>
      <c r="S1658" s="101"/>
      <c r="T1658" s="101"/>
      <c r="U1658" s="101"/>
      <c r="V1658" s="101"/>
      <c r="W1658" s="101"/>
      <c r="X1658" s="101"/>
      <c r="Y1658" s="101"/>
      <c r="Z1658" s="101"/>
      <c r="AA1658" s="101"/>
      <c r="AB1658" s="101"/>
      <c r="AC1658" s="101"/>
      <c r="AD1658" s="101"/>
      <c r="AE1658" s="101"/>
      <c r="AF1658" s="101"/>
    </row>
    <row r="1659" spans="1:32">
      <c r="A1659" s="101"/>
      <c r="B1659" s="101"/>
      <c r="C1659" s="101"/>
      <c r="D1659" s="101"/>
      <c r="E1659" s="101"/>
      <c r="F1659" s="101"/>
      <c r="G1659" s="101"/>
      <c r="H1659" s="101"/>
      <c r="I1659" s="101"/>
      <c r="J1659" s="101"/>
      <c r="K1659" s="101"/>
      <c r="L1659" s="101"/>
      <c r="M1659" s="101"/>
      <c r="N1659" s="101"/>
      <c r="O1659" s="101"/>
      <c r="P1659" s="101"/>
      <c r="Q1659" s="101"/>
      <c r="R1659" s="101"/>
      <c r="S1659" s="101"/>
      <c r="T1659" s="101"/>
      <c r="U1659" s="101"/>
      <c r="V1659" s="101"/>
      <c r="W1659" s="101"/>
      <c r="X1659" s="101"/>
      <c r="Y1659" s="101"/>
      <c r="Z1659" s="101"/>
      <c r="AA1659" s="101"/>
      <c r="AB1659" s="101"/>
      <c r="AC1659" s="101"/>
      <c r="AD1659" s="101"/>
      <c r="AE1659" s="101"/>
      <c r="AF1659" s="101"/>
    </row>
    <row r="1660" spans="1:32">
      <c r="A1660" s="101"/>
      <c r="B1660" s="101"/>
      <c r="C1660" s="101"/>
      <c r="D1660" s="101"/>
      <c r="E1660" s="101"/>
      <c r="F1660" s="101"/>
      <c r="G1660" s="101"/>
      <c r="H1660" s="101"/>
      <c r="I1660" s="101"/>
      <c r="J1660" s="101"/>
      <c r="K1660" s="101"/>
      <c r="L1660" s="101"/>
      <c r="M1660" s="101"/>
      <c r="N1660" s="101"/>
      <c r="O1660" s="101"/>
      <c r="P1660" s="101"/>
      <c r="Q1660" s="101"/>
      <c r="R1660" s="101"/>
      <c r="S1660" s="101"/>
      <c r="T1660" s="101"/>
      <c r="U1660" s="101"/>
      <c r="V1660" s="101"/>
      <c r="W1660" s="101"/>
      <c r="X1660" s="101"/>
      <c r="Y1660" s="101"/>
      <c r="Z1660" s="101"/>
      <c r="AA1660" s="101"/>
      <c r="AB1660" s="101"/>
      <c r="AC1660" s="101"/>
      <c r="AD1660" s="101"/>
      <c r="AE1660" s="101"/>
      <c r="AF1660" s="101"/>
    </row>
    <row r="1661" spans="1:32">
      <c r="A1661" s="101"/>
      <c r="B1661" s="101"/>
      <c r="C1661" s="101"/>
      <c r="D1661" s="101"/>
      <c r="E1661" s="101"/>
      <c r="F1661" s="101"/>
      <c r="G1661" s="101"/>
      <c r="H1661" s="101"/>
      <c r="I1661" s="101"/>
      <c r="J1661" s="101"/>
      <c r="K1661" s="101"/>
      <c r="L1661" s="101"/>
      <c r="M1661" s="101"/>
      <c r="N1661" s="101"/>
      <c r="O1661" s="101"/>
      <c r="P1661" s="101"/>
      <c r="Q1661" s="101"/>
      <c r="R1661" s="101"/>
      <c r="S1661" s="101"/>
      <c r="T1661" s="101"/>
      <c r="U1661" s="101"/>
      <c r="V1661" s="101"/>
      <c r="W1661" s="101"/>
      <c r="X1661" s="101"/>
      <c r="Y1661" s="101"/>
      <c r="Z1661" s="101"/>
      <c r="AA1661" s="101"/>
      <c r="AB1661" s="101"/>
      <c r="AC1661" s="101"/>
      <c r="AD1661" s="101"/>
      <c r="AE1661" s="101"/>
      <c r="AF1661" s="101"/>
    </row>
    <row r="1662" spans="1:32">
      <c r="A1662" s="101"/>
      <c r="B1662" s="101"/>
      <c r="C1662" s="101"/>
      <c r="D1662" s="101"/>
      <c r="E1662" s="101"/>
      <c r="F1662" s="101"/>
      <c r="G1662" s="101"/>
      <c r="H1662" s="101"/>
      <c r="I1662" s="101"/>
      <c r="J1662" s="101"/>
      <c r="K1662" s="101"/>
      <c r="L1662" s="101"/>
      <c r="M1662" s="101"/>
      <c r="N1662" s="101"/>
      <c r="O1662" s="101"/>
      <c r="P1662" s="101"/>
      <c r="Q1662" s="101"/>
      <c r="R1662" s="101"/>
      <c r="S1662" s="101"/>
      <c r="T1662" s="101"/>
      <c r="U1662" s="101"/>
      <c r="V1662" s="101"/>
      <c r="W1662" s="101"/>
      <c r="X1662" s="101"/>
      <c r="Y1662" s="101"/>
      <c r="Z1662" s="101"/>
      <c r="AA1662" s="101"/>
      <c r="AB1662" s="101"/>
      <c r="AC1662" s="101"/>
      <c r="AD1662" s="101"/>
      <c r="AE1662" s="101"/>
      <c r="AF1662" s="101"/>
    </row>
    <row r="1663" spans="1:32">
      <c r="A1663" s="101"/>
      <c r="B1663" s="101"/>
      <c r="C1663" s="101"/>
      <c r="D1663" s="101"/>
      <c r="E1663" s="101"/>
      <c r="F1663" s="101"/>
      <c r="G1663" s="101"/>
      <c r="H1663" s="101"/>
      <c r="I1663" s="101"/>
      <c r="J1663" s="101"/>
      <c r="K1663" s="101"/>
      <c r="L1663" s="101"/>
      <c r="M1663" s="101"/>
      <c r="N1663" s="101"/>
      <c r="O1663" s="101"/>
      <c r="P1663" s="101"/>
      <c r="Q1663" s="101"/>
      <c r="R1663" s="101"/>
      <c r="S1663" s="101"/>
      <c r="T1663" s="101"/>
      <c r="U1663" s="101"/>
      <c r="V1663" s="101"/>
      <c r="W1663" s="101"/>
      <c r="X1663" s="101"/>
      <c r="Y1663" s="101"/>
      <c r="Z1663" s="101"/>
      <c r="AA1663" s="101"/>
      <c r="AB1663" s="101"/>
      <c r="AC1663" s="101"/>
      <c r="AD1663" s="101"/>
      <c r="AE1663" s="101"/>
      <c r="AF1663" s="101"/>
    </row>
    <row r="1664" spans="1:32">
      <c r="A1664" s="101"/>
      <c r="B1664" s="101"/>
      <c r="C1664" s="101"/>
      <c r="D1664" s="101"/>
      <c r="E1664" s="101"/>
      <c r="F1664" s="101"/>
      <c r="G1664" s="101"/>
      <c r="H1664" s="101"/>
      <c r="I1664" s="101"/>
      <c r="J1664" s="101"/>
      <c r="K1664" s="101"/>
      <c r="L1664" s="101"/>
      <c r="M1664" s="101"/>
      <c r="N1664" s="101"/>
      <c r="O1664" s="101"/>
      <c r="P1664" s="101"/>
      <c r="Q1664" s="101"/>
      <c r="R1664" s="101"/>
      <c r="S1664" s="101"/>
      <c r="T1664" s="101"/>
      <c r="U1664" s="101"/>
      <c r="V1664" s="101"/>
      <c r="W1664" s="101"/>
      <c r="X1664" s="101"/>
      <c r="Y1664" s="101"/>
      <c r="Z1664" s="101"/>
      <c r="AA1664" s="101"/>
      <c r="AB1664" s="101"/>
      <c r="AC1664" s="101"/>
      <c r="AD1664" s="101"/>
      <c r="AE1664" s="101"/>
      <c r="AF1664" s="101"/>
    </row>
    <row r="1665" spans="1:32">
      <c r="A1665" s="101"/>
      <c r="B1665" s="101"/>
      <c r="C1665" s="101"/>
      <c r="D1665" s="101"/>
      <c r="E1665" s="101"/>
      <c r="F1665" s="101"/>
      <c r="G1665" s="101"/>
      <c r="H1665" s="101"/>
      <c r="I1665" s="101"/>
      <c r="J1665" s="101"/>
      <c r="K1665" s="101"/>
      <c r="L1665" s="101"/>
      <c r="M1665" s="101"/>
      <c r="N1665" s="101"/>
      <c r="O1665" s="101"/>
      <c r="P1665" s="101"/>
      <c r="Q1665" s="101"/>
      <c r="R1665" s="101"/>
      <c r="S1665" s="101"/>
      <c r="T1665" s="101"/>
      <c r="U1665" s="101"/>
      <c r="V1665" s="101"/>
      <c r="W1665" s="101"/>
      <c r="X1665" s="101"/>
      <c r="Y1665" s="101"/>
      <c r="Z1665" s="101"/>
      <c r="AA1665" s="101"/>
      <c r="AB1665" s="101"/>
      <c r="AC1665" s="101"/>
      <c r="AD1665" s="101"/>
      <c r="AE1665" s="101"/>
      <c r="AF1665" s="101"/>
    </row>
    <row r="1666" spans="1:32">
      <c r="A1666" s="101"/>
      <c r="B1666" s="101"/>
      <c r="C1666" s="101"/>
      <c r="D1666" s="101"/>
      <c r="E1666" s="101"/>
      <c r="F1666" s="101"/>
      <c r="G1666" s="101"/>
      <c r="H1666" s="101"/>
      <c r="I1666" s="101"/>
      <c r="J1666" s="101"/>
      <c r="K1666" s="101"/>
      <c r="L1666" s="101"/>
      <c r="M1666" s="101"/>
      <c r="N1666" s="101"/>
      <c r="O1666" s="101"/>
      <c r="P1666" s="101"/>
      <c r="Q1666" s="101"/>
      <c r="R1666" s="101"/>
      <c r="S1666" s="101"/>
      <c r="T1666" s="101"/>
      <c r="U1666" s="101"/>
      <c r="V1666" s="101"/>
      <c r="W1666" s="101"/>
      <c r="X1666" s="101"/>
      <c r="Y1666" s="101"/>
      <c r="Z1666" s="101"/>
      <c r="AA1666" s="101"/>
      <c r="AB1666" s="101"/>
      <c r="AC1666" s="101"/>
      <c r="AD1666" s="101"/>
      <c r="AE1666" s="101"/>
      <c r="AF1666" s="101"/>
    </row>
    <row r="1667" spans="1:32">
      <c r="A1667" s="101"/>
      <c r="B1667" s="101"/>
      <c r="C1667" s="101"/>
      <c r="D1667" s="101"/>
      <c r="E1667" s="101"/>
      <c r="F1667" s="101"/>
      <c r="G1667" s="101"/>
      <c r="H1667" s="101"/>
      <c r="I1667" s="101"/>
      <c r="J1667" s="101"/>
      <c r="K1667" s="101"/>
      <c r="L1667" s="101"/>
      <c r="M1667" s="101"/>
      <c r="N1667" s="101"/>
      <c r="O1667" s="101"/>
      <c r="P1667" s="101"/>
      <c r="Q1667" s="101"/>
      <c r="R1667" s="101"/>
      <c r="S1667" s="101"/>
      <c r="T1667" s="101"/>
      <c r="U1667" s="101"/>
      <c r="V1667" s="101"/>
      <c r="W1667" s="101"/>
      <c r="X1667" s="101"/>
      <c r="Y1667" s="101"/>
      <c r="Z1667" s="101"/>
      <c r="AA1667" s="101"/>
      <c r="AB1667" s="101"/>
      <c r="AC1667" s="101"/>
      <c r="AD1667" s="101"/>
      <c r="AE1667" s="101"/>
      <c r="AF1667" s="101"/>
    </row>
    <row r="1668" spans="1:32">
      <c r="A1668" s="101"/>
      <c r="B1668" s="101"/>
      <c r="C1668" s="101"/>
      <c r="D1668" s="101"/>
      <c r="E1668" s="101"/>
      <c r="F1668" s="101"/>
      <c r="G1668" s="101"/>
      <c r="H1668" s="101"/>
      <c r="I1668" s="101"/>
      <c r="J1668" s="101"/>
      <c r="K1668" s="101"/>
      <c r="L1668" s="101"/>
      <c r="M1668" s="101"/>
      <c r="N1668" s="101"/>
      <c r="O1668" s="101"/>
      <c r="P1668" s="101"/>
      <c r="Q1668" s="101"/>
      <c r="R1668" s="101"/>
      <c r="S1668" s="101"/>
      <c r="T1668" s="101"/>
      <c r="U1668" s="101"/>
      <c r="V1668" s="101"/>
      <c r="W1668" s="101"/>
      <c r="X1668" s="101"/>
      <c r="Y1668" s="101"/>
      <c r="Z1668" s="101"/>
      <c r="AA1668" s="101"/>
      <c r="AB1668" s="101"/>
      <c r="AC1668" s="101"/>
      <c r="AD1668" s="101"/>
      <c r="AE1668" s="101"/>
      <c r="AF1668" s="101"/>
    </row>
    <row r="1669" spans="1:32">
      <c r="A1669" s="101"/>
      <c r="B1669" s="101"/>
      <c r="C1669" s="101"/>
      <c r="D1669" s="101"/>
      <c r="E1669" s="101"/>
      <c r="F1669" s="101"/>
      <c r="G1669" s="101"/>
      <c r="H1669" s="101"/>
      <c r="I1669" s="101"/>
      <c r="J1669" s="101"/>
      <c r="K1669" s="101"/>
      <c r="L1669" s="101"/>
      <c r="M1669" s="101"/>
      <c r="N1669" s="101"/>
      <c r="O1669" s="101"/>
      <c r="P1669" s="101"/>
      <c r="Q1669" s="101"/>
      <c r="R1669" s="101"/>
      <c r="S1669" s="101"/>
      <c r="T1669" s="101"/>
      <c r="U1669" s="101"/>
      <c r="V1669" s="101"/>
      <c r="W1669" s="101"/>
      <c r="X1669" s="101"/>
      <c r="Y1669" s="101"/>
      <c r="Z1669" s="101"/>
      <c r="AA1669" s="101"/>
      <c r="AB1669" s="101"/>
      <c r="AC1669" s="101"/>
      <c r="AD1669" s="101"/>
      <c r="AE1669" s="101"/>
      <c r="AF1669" s="101"/>
    </row>
    <row r="1670" spans="1:32">
      <c r="A1670" s="101"/>
      <c r="B1670" s="101"/>
      <c r="C1670" s="101"/>
      <c r="D1670" s="101"/>
      <c r="E1670" s="101"/>
      <c r="F1670" s="101"/>
      <c r="G1670" s="101"/>
      <c r="H1670" s="101"/>
      <c r="I1670" s="101"/>
      <c r="J1670" s="101"/>
      <c r="K1670" s="101"/>
      <c r="L1670" s="101"/>
      <c r="M1670" s="101"/>
      <c r="N1670" s="101"/>
      <c r="O1670" s="101"/>
      <c r="P1670" s="101"/>
      <c r="Q1670" s="101"/>
      <c r="R1670" s="101"/>
      <c r="S1670" s="101"/>
      <c r="T1670" s="101"/>
      <c r="U1670" s="101"/>
      <c r="V1670" s="101"/>
      <c r="W1670" s="101"/>
      <c r="X1670" s="101"/>
      <c r="Y1670" s="101"/>
      <c r="Z1670" s="101"/>
      <c r="AA1670" s="101"/>
      <c r="AB1670" s="101"/>
      <c r="AC1670" s="101"/>
      <c r="AD1670" s="101"/>
      <c r="AE1670" s="101"/>
      <c r="AF1670" s="101"/>
    </row>
    <row r="1671" spans="1:32">
      <c r="A1671" s="101"/>
      <c r="B1671" s="101"/>
      <c r="C1671" s="101"/>
      <c r="D1671" s="101"/>
      <c r="E1671" s="101"/>
      <c r="F1671" s="101"/>
      <c r="G1671" s="101"/>
      <c r="H1671" s="101"/>
      <c r="I1671" s="101"/>
      <c r="J1671" s="101"/>
      <c r="K1671" s="101"/>
      <c r="L1671" s="101"/>
      <c r="M1671" s="101"/>
      <c r="N1671" s="101"/>
      <c r="O1671" s="101"/>
      <c r="P1671" s="101"/>
      <c r="Q1671" s="101"/>
      <c r="R1671" s="101"/>
      <c r="S1671" s="101"/>
      <c r="T1671" s="101"/>
      <c r="U1671" s="101"/>
      <c r="V1671" s="101"/>
      <c r="W1671" s="101"/>
      <c r="X1671" s="101"/>
      <c r="Y1671" s="101"/>
      <c r="Z1671" s="101"/>
      <c r="AA1671" s="101"/>
      <c r="AB1671" s="101"/>
      <c r="AC1671" s="101"/>
      <c r="AD1671" s="101"/>
      <c r="AE1671" s="101"/>
      <c r="AF1671" s="101"/>
    </row>
    <row r="1672" spans="1:32">
      <c r="A1672" s="101"/>
      <c r="B1672" s="101"/>
      <c r="C1672" s="101"/>
      <c r="D1672" s="101"/>
      <c r="E1672" s="101"/>
      <c r="F1672" s="101"/>
      <c r="G1672" s="101"/>
      <c r="H1672" s="101"/>
      <c r="I1672" s="101"/>
      <c r="J1672" s="101"/>
      <c r="K1672" s="101"/>
      <c r="L1672" s="101"/>
      <c r="M1672" s="101"/>
      <c r="N1672" s="101"/>
      <c r="O1672" s="101"/>
      <c r="P1672" s="101"/>
      <c r="Q1672" s="101"/>
      <c r="R1672" s="101"/>
      <c r="S1672" s="101"/>
      <c r="T1672" s="101"/>
      <c r="U1672" s="101"/>
      <c r="V1672" s="101"/>
      <c r="W1672" s="101"/>
      <c r="X1672" s="101"/>
      <c r="Y1672" s="101"/>
      <c r="Z1672" s="101"/>
      <c r="AA1672" s="101"/>
      <c r="AB1672" s="101"/>
      <c r="AC1672" s="101"/>
      <c r="AD1672" s="101"/>
      <c r="AE1672" s="101"/>
      <c r="AF1672" s="101"/>
    </row>
    <row r="1673" spans="1:32">
      <c r="A1673" s="101"/>
      <c r="B1673" s="101"/>
      <c r="C1673" s="101"/>
      <c r="D1673" s="101"/>
      <c r="E1673" s="101"/>
      <c r="F1673" s="101"/>
      <c r="G1673" s="101"/>
      <c r="H1673" s="101"/>
      <c r="I1673" s="101"/>
      <c r="J1673" s="101"/>
      <c r="K1673" s="101"/>
      <c r="L1673" s="101"/>
      <c r="M1673" s="101"/>
      <c r="N1673" s="101"/>
      <c r="O1673" s="101"/>
      <c r="P1673" s="101"/>
      <c r="Q1673" s="101"/>
      <c r="R1673" s="101"/>
      <c r="S1673" s="101"/>
      <c r="T1673" s="101"/>
      <c r="U1673" s="101"/>
      <c r="V1673" s="101"/>
      <c r="W1673" s="101"/>
      <c r="X1673" s="101"/>
      <c r="Y1673" s="101"/>
      <c r="Z1673" s="101"/>
      <c r="AA1673" s="101"/>
      <c r="AB1673" s="101"/>
      <c r="AC1673" s="101"/>
      <c r="AD1673" s="101"/>
      <c r="AE1673" s="101"/>
      <c r="AF1673" s="101"/>
    </row>
    <row r="1674" spans="1:32">
      <c r="A1674" s="101"/>
      <c r="B1674" s="101"/>
      <c r="C1674" s="101"/>
      <c r="D1674" s="101"/>
      <c r="E1674" s="101"/>
      <c r="F1674" s="101"/>
      <c r="G1674" s="101"/>
      <c r="H1674" s="101"/>
      <c r="I1674" s="101"/>
      <c r="J1674" s="101"/>
      <c r="K1674" s="101"/>
      <c r="L1674" s="101"/>
      <c r="M1674" s="101"/>
      <c r="N1674" s="101"/>
      <c r="O1674" s="101"/>
      <c r="P1674" s="101"/>
      <c r="Q1674" s="101"/>
      <c r="R1674" s="101"/>
      <c r="S1674" s="101"/>
      <c r="T1674" s="101"/>
      <c r="U1674" s="101"/>
      <c r="V1674" s="101"/>
      <c r="W1674" s="101"/>
      <c r="X1674" s="101"/>
      <c r="Y1674" s="101"/>
      <c r="Z1674" s="101"/>
      <c r="AA1674" s="101"/>
      <c r="AB1674" s="101"/>
      <c r="AC1674" s="101"/>
      <c r="AD1674" s="101"/>
      <c r="AE1674" s="101"/>
      <c r="AF1674" s="101"/>
    </row>
    <row r="1675" spans="1:32">
      <c r="A1675" s="101"/>
      <c r="B1675" s="101"/>
      <c r="C1675" s="101"/>
      <c r="D1675" s="101"/>
      <c r="E1675" s="101"/>
      <c r="F1675" s="101"/>
      <c r="G1675" s="101"/>
      <c r="H1675" s="101"/>
      <c r="I1675" s="101"/>
      <c r="J1675" s="101"/>
      <c r="K1675" s="101"/>
      <c r="L1675" s="101"/>
      <c r="M1675" s="101"/>
      <c r="N1675" s="101"/>
      <c r="O1675" s="101"/>
      <c r="P1675" s="101"/>
      <c r="Q1675" s="101"/>
      <c r="R1675" s="101"/>
      <c r="S1675" s="101"/>
      <c r="T1675" s="101"/>
      <c r="U1675" s="101"/>
      <c r="V1675" s="101"/>
      <c r="W1675" s="101"/>
      <c r="X1675" s="101"/>
      <c r="Y1675" s="101"/>
      <c r="Z1675" s="101"/>
      <c r="AA1675" s="101"/>
      <c r="AB1675" s="101"/>
      <c r="AC1675" s="101"/>
      <c r="AD1675" s="101"/>
      <c r="AE1675" s="101"/>
      <c r="AF1675" s="101"/>
    </row>
    <row r="1676" spans="1:32">
      <c r="A1676" s="101"/>
      <c r="B1676" s="101"/>
      <c r="C1676" s="101"/>
      <c r="D1676" s="101"/>
      <c r="E1676" s="101"/>
      <c r="F1676" s="101"/>
      <c r="G1676" s="101"/>
      <c r="H1676" s="101"/>
      <c r="I1676" s="101"/>
      <c r="J1676" s="101"/>
      <c r="K1676" s="101"/>
      <c r="L1676" s="101"/>
      <c r="M1676" s="101"/>
      <c r="N1676" s="101"/>
      <c r="O1676" s="101"/>
      <c r="P1676" s="101"/>
      <c r="Q1676" s="101"/>
      <c r="R1676" s="101"/>
      <c r="S1676" s="101"/>
      <c r="T1676" s="101"/>
      <c r="U1676" s="101"/>
      <c r="V1676" s="101"/>
      <c r="W1676" s="101"/>
      <c r="X1676" s="101"/>
      <c r="Y1676" s="101"/>
      <c r="Z1676" s="101"/>
      <c r="AA1676" s="101"/>
      <c r="AB1676" s="101"/>
      <c r="AC1676" s="101"/>
      <c r="AD1676" s="101"/>
      <c r="AE1676" s="101"/>
      <c r="AF1676" s="101"/>
    </row>
    <row r="1677" spans="1:32">
      <c r="A1677" s="101"/>
      <c r="B1677" s="101"/>
      <c r="C1677" s="101"/>
      <c r="D1677" s="101"/>
      <c r="E1677" s="101"/>
      <c r="F1677" s="101"/>
      <c r="G1677" s="101"/>
      <c r="H1677" s="101"/>
      <c r="I1677" s="101"/>
      <c r="J1677" s="101"/>
      <c r="K1677" s="101"/>
      <c r="L1677" s="101"/>
      <c r="M1677" s="101"/>
      <c r="N1677" s="101"/>
      <c r="O1677" s="101"/>
      <c r="P1677" s="101"/>
      <c r="Q1677" s="101"/>
      <c r="R1677" s="101"/>
      <c r="S1677" s="101"/>
      <c r="T1677" s="101"/>
      <c r="U1677" s="101"/>
      <c r="V1677" s="101"/>
      <c r="W1677" s="101"/>
      <c r="X1677" s="101"/>
      <c r="Y1677" s="101"/>
      <c r="Z1677" s="101"/>
      <c r="AA1677" s="101"/>
      <c r="AB1677" s="101"/>
      <c r="AC1677" s="101"/>
      <c r="AD1677" s="101"/>
      <c r="AE1677" s="101"/>
      <c r="AF1677" s="101"/>
    </row>
    <row r="1678" spans="1:32">
      <c r="A1678" s="101"/>
      <c r="B1678" s="101"/>
      <c r="C1678" s="101"/>
      <c r="D1678" s="101"/>
      <c r="E1678" s="101"/>
      <c r="F1678" s="101"/>
      <c r="G1678" s="101"/>
      <c r="H1678" s="101"/>
      <c r="I1678" s="101"/>
      <c r="J1678" s="101"/>
      <c r="K1678" s="101"/>
      <c r="L1678" s="101"/>
      <c r="M1678" s="101"/>
      <c r="N1678" s="101"/>
      <c r="O1678" s="101"/>
      <c r="P1678" s="101"/>
      <c r="Q1678" s="101"/>
      <c r="R1678" s="101"/>
      <c r="S1678" s="101"/>
      <c r="T1678" s="101"/>
      <c r="U1678" s="101"/>
      <c r="V1678" s="101"/>
      <c r="W1678" s="101"/>
      <c r="X1678" s="101"/>
      <c r="Y1678" s="101"/>
      <c r="Z1678" s="101"/>
      <c r="AA1678" s="101"/>
      <c r="AB1678" s="101"/>
      <c r="AC1678" s="101"/>
      <c r="AD1678" s="101"/>
      <c r="AE1678" s="101"/>
      <c r="AF1678" s="101"/>
    </row>
    <row r="1679" spans="1:32">
      <c r="A1679" s="101"/>
      <c r="B1679" s="101"/>
      <c r="C1679" s="101"/>
      <c r="D1679" s="101"/>
      <c r="E1679" s="101"/>
      <c r="F1679" s="101"/>
      <c r="G1679" s="101"/>
      <c r="H1679" s="101"/>
      <c r="I1679" s="101"/>
      <c r="J1679" s="101"/>
      <c r="K1679" s="101"/>
      <c r="L1679" s="101"/>
      <c r="M1679" s="101"/>
      <c r="N1679" s="101"/>
      <c r="O1679" s="101"/>
      <c r="P1679" s="101"/>
      <c r="Q1679" s="101"/>
      <c r="R1679" s="101"/>
      <c r="S1679" s="101"/>
      <c r="T1679" s="101"/>
      <c r="U1679" s="101"/>
      <c r="V1679" s="101"/>
      <c r="W1679" s="101"/>
      <c r="X1679" s="101"/>
      <c r="Y1679" s="101"/>
      <c r="Z1679" s="101"/>
      <c r="AA1679" s="101"/>
      <c r="AB1679" s="101"/>
      <c r="AC1679" s="101"/>
      <c r="AD1679" s="101"/>
      <c r="AE1679" s="101"/>
      <c r="AF1679" s="101"/>
    </row>
    <row r="1680" spans="1:32">
      <c r="A1680" s="101"/>
      <c r="B1680" s="101"/>
      <c r="C1680" s="101"/>
      <c r="D1680" s="101"/>
      <c r="E1680" s="101"/>
      <c r="F1680" s="101"/>
      <c r="G1680" s="101"/>
      <c r="H1680" s="101"/>
      <c r="I1680" s="101"/>
      <c r="J1680" s="101"/>
      <c r="K1680" s="101"/>
      <c r="L1680" s="101"/>
      <c r="M1680" s="101"/>
      <c r="N1680" s="101"/>
      <c r="O1680" s="101"/>
      <c r="P1680" s="101"/>
      <c r="Q1680" s="101"/>
      <c r="R1680" s="101"/>
      <c r="S1680" s="101"/>
      <c r="T1680" s="101"/>
      <c r="U1680" s="101"/>
      <c r="V1680" s="101"/>
      <c r="W1680" s="101"/>
      <c r="X1680" s="101"/>
      <c r="Y1680" s="101"/>
      <c r="Z1680" s="101"/>
      <c r="AA1680" s="101"/>
      <c r="AB1680" s="101"/>
      <c r="AC1680" s="101"/>
      <c r="AD1680" s="101"/>
      <c r="AE1680" s="101"/>
      <c r="AF1680" s="101"/>
    </row>
    <row r="1681" spans="1:32">
      <c r="A1681" s="101"/>
      <c r="B1681" s="101"/>
      <c r="C1681" s="101"/>
      <c r="D1681" s="101"/>
      <c r="E1681" s="101"/>
      <c r="F1681" s="101"/>
      <c r="G1681" s="101"/>
      <c r="H1681" s="101"/>
      <c r="I1681" s="101"/>
      <c r="J1681" s="101"/>
      <c r="K1681" s="101"/>
      <c r="L1681" s="101"/>
      <c r="M1681" s="101"/>
      <c r="N1681" s="101"/>
      <c r="O1681" s="101"/>
      <c r="P1681" s="101"/>
      <c r="Q1681" s="101"/>
      <c r="R1681" s="101"/>
      <c r="S1681" s="101"/>
      <c r="T1681" s="101"/>
      <c r="U1681" s="101"/>
      <c r="V1681" s="101"/>
      <c r="W1681" s="101"/>
      <c r="X1681" s="101"/>
      <c r="Y1681" s="101"/>
      <c r="Z1681" s="101"/>
      <c r="AA1681" s="101"/>
      <c r="AB1681" s="101"/>
      <c r="AC1681" s="101"/>
      <c r="AD1681" s="101"/>
      <c r="AE1681" s="101"/>
      <c r="AF1681" s="101"/>
    </row>
    <row r="1682" spans="1:32">
      <c r="A1682" s="101"/>
      <c r="B1682" s="101"/>
      <c r="C1682" s="101"/>
      <c r="D1682" s="101"/>
      <c r="E1682" s="101"/>
      <c r="F1682" s="101"/>
      <c r="G1682" s="101"/>
      <c r="H1682" s="101"/>
      <c r="I1682" s="101"/>
      <c r="J1682" s="101"/>
      <c r="K1682" s="101"/>
      <c r="L1682" s="101"/>
      <c r="M1682" s="101"/>
      <c r="N1682" s="101"/>
      <c r="O1682" s="101"/>
      <c r="P1682" s="101"/>
      <c r="Q1682" s="101"/>
      <c r="R1682" s="101"/>
      <c r="S1682" s="101"/>
      <c r="T1682" s="101"/>
      <c r="U1682" s="101"/>
      <c r="V1682" s="101"/>
      <c r="W1682" s="101"/>
      <c r="X1682" s="101"/>
      <c r="Y1682" s="101"/>
      <c r="Z1682" s="101"/>
      <c r="AA1682" s="101"/>
      <c r="AB1682" s="101"/>
      <c r="AC1682" s="101"/>
      <c r="AD1682" s="101"/>
      <c r="AE1682" s="101"/>
      <c r="AF1682" s="101"/>
    </row>
    <row r="1683" spans="1:32">
      <c r="A1683" s="101"/>
      <c r="B1683" s="101"/>
      <c r="C1683" s="101"/>
      <c r="D1683" s="101"/>
      <c r="E1683" s="101"/>
      <c r="F1683" s="101"/>
      <c r="G1683" s="101"/>
      <c r="H1683" s="101"/>
      <c r="I1683" s="101"/>
      <c r="J1683" s="101"/>
      <c r="K1683" s="101"/>
      <c r="L1683" s="101"/>
      <c r="M1683" s="101"/>
      <c r="N1683" s="101"/>
      <c r="O1683" s="101"/>
      <c r="P1683" s="101"/>
      <c r="Q1683" s="101"/>
      <c r="R1683" s="101"/>
      <c r="S1683" s="101"/>
      <c r="T1683" s="101"/>
      <c r="U1683" s="101"/>
      <c r="V1683" s="101"/>
      <c r="W1683" s="101"/>
      <c r="X1683" s="101"/>
      <c r="Y1683" s="101"/>
      <c r="Z1683" s="101"/>
      <c r="AA1683" s="101"/>
      <c r="AB1683" s="101"/>
      <c r="AC1683" s="101"/>
      <c r="AD1683" s="101"/>
      <c r="AE1683" s="101"/>
      <c r="AF1683" s="101"/>
    </row>
    <row r="1684" spans="1:32">
      <c r="A1684" s="101"/>
      <c r="B1684" s="101"/>
      <c r="C1684" s="101"/>
      <c r="D1684" s="101"/>
      <c r="E1684" s="101"/>
      <c r="F1684" s="101"/>
      <c r="G1684" s="101"/>
      <c r="H1684" s="101"/>
      <c r="I1684" s="101"/>
      <c r="J1684" s="101"/>
      <c r="K1684" s="101"/>
      <c r="L1684" s="101"/>
      <c r="M1684" s="101"/>
      <c r="N1684" s="101"/>
      <c r="O1684" s="101"/>
      <c r="P1684" s="101"/>
      <c r="Q1684" s="101"/>
      <c r="R1684" s="101"/>
      <c r="S1684" s="101"/>
      <c r="T1684" s="101"/>
      <c r="U1684" s="101"/>
      <c r="V1684" s="101"/>
      <c r="W1684" s="101"/>
      <c r="X1684" s="101"/>
      <c r="Y1684" s="101"/>
      <c r="Z1684" s="101"/>
      <c r="AA1684" s="101"/>
      <c r="AB1684" s="101"/>
      <c r="AC1684" s="101"/>
      <c r="AD1684" s="101"/>
      <c r="AE1684" s="101"/>
      <c r="AF1684" s="101"/>
    </row>
    <row r="1685" spans="1:32">
      <c r="A1685" s="101"/>
      <c r="B1685" s="101"/>
      <c r="C1685" s="101"/>
      <c r="D1685" s="101"/>
      <c r="E1685" s="101"/>
      <c r="F1685" s="101"/>
      <c r="G1685" s="101"/>
      <c r="H1685" s="101"/>
      <c r="I1685" s="101"/>
      <c r="J1685" s="101"/>
      <c r="K1685" s="101"/>
      <c r="L1685" s="101"/>
      <c r="M1685" s="101"/>
      <c r="N1685" s="101"/>
      <c r="O1685" s="101"/>
      <c r="P1685" s="101"/>
      <c r="Q1685" s="101"/>
      <c r="R1685" s="101"/>
      <c r="S1685" s="101"/>
      <c r="T1685" s="101"/>
      <c r="U1685" s="101"/>
      <c r="V1685" s="101"/>
      <c r="W1685" s="101"/>
      <c r="X1685" s="101"/>
      <c r="Y1685" s="101"/>
      <c r="Z1685" s="101"/>
      <c r="AA1685" s="101"/>
      <c r="AB1685" s="101"/>
      <c r="AC1685" s="101"/>
      <c r="AD1685" s="101"/>
      <c r="AE1685" s="101"/>
      <c r="AF1685" s="101"/>
    </row>
    <row r="1686" spans="1:32">
      <c r="A1686" s="101"/>
      <c r="B1686" s="101"/>
      <c r="C1686" s="101"/>
      <c r="D1686" s="101"/>
      <c r="E1686" s="101"/>
      <c r="F1686" s="101"/>
      <c r="G1686" s="101"/>
      <c r="H1686" s="101"/>
      <c r="I1686" s="101"/>
      <c r="J1686" s="101"/>
      <c r="K1686" s="101"/>
      <c r="L1686" s="101"/>
      <c r="M1686" s="101"/>
      <c r="N1686" s="101"/>
      <c r="O1686" s="101"/>
      <c r="P1686" s="101"/>
      <c r="Q1686" s="101"/>
      <c r="R1686" s="101"/>
      <c r="S1686" s="101"/>
      <c r="T1686" s="101"/>
      <c r="U1686" s="101"/>
      <c r="V1686" s="101"/>
      <c r="W1686" s="101"/>
      <c r="X1686" s="101"/>
      <c r="Y1686" s="101"/>
      <c r="Z1686" s="101"/>
      <c r="AA1686" s="101"/>
      <c r="AB1686" s="101"/>
      <c r="AC1686" s="101"/>
      <c r="AD1686" s="101"/>
      <c r="AE1686" s="101"/>
      <c r="AF1686" s="101"/>
    </row>
    <row r="1687" spans="1:32">
      <c r="A1687" s="101"/>
      <c r="B1687" s="101"/>
      <c r="C1687" s="101"/>
      <c r="D1687" s="101"/>
      <c r="E1687" s="101"/>
      <c r="F1687" s="101"/>
      <c r="G1687" s="101"/>
      <c r="H1687" s="101"/>
      <c r="I1687" s="101"/>
      <c r="J1687" s="101"/>
      <c r="K1687" s="101"/>
      <c r="L1687" s="101"/>
      <c r="M1687" s="101"/>
      <c r="N1687" s="101"/>
      <c r="O1687" s="101"/>
      <c r="P1687" s="101"/>
      <c r="Q1687" s="101"/>
      <c r="R1687" s="101"/>
      <c r="S1687" s="101"/>
      <c r="T1687" s="101"/>
      <c r="U1687" s="101"/>
      <c r="V1687" s="101"/>
      <c r="W1687" s="101"/>
      <c r="X1687" s="101"/>
      <c r="Y1687" s="101"/>
      <c r="Z1687" s="101"/>
      <c r="AA1687" s="101"/>
      <c r="AB1687" s="101"/>
      <c r="AC1687" s="101"/>
      <c r="AD1687" s="101"/>
      <c r="AE1687" s="101"/>
      <c r="AF1687" s="101"/>
    </row>
    <row r="1688" spans="1:32">
      <c r="A1688" s="101"/>
      <c r="B1688" s="101"/>
      <c r="C1688" s="101"/>
      <c r="D1688" s="101"/>
      <c r="E1688" s="101"/>
      <c r="F1688" s="101"/>
      <c r="G1688" s="101"/>
      <c r="H1688" s="101"/>
      <c r="I1688" s="101"/>
      <c r="J1688" s="101"/>
      <c r="K1688" s="101"/>
      <c r="L1688" s="101"/>
      <c r="M1688" s="101"/>
      <c r="N1688" s="101"/>
      <c r="O1688" s="101"/>
      <c r="P1688" s="101"/>
      <c r="Q1688" s="101"/>
      <c r="R1688" s="101"/>
      <c r="S1688" s="101"/>
      <c r="T1688" s="101"/>
      <c r="U1688" s="101"/>
      <c r="V1688" s="101"/>
      <c r="W1688" s="101"/>
      <c r="X1688" s="101"/>
      <c r="Y1688" s="101"/>
      <c r="Z1688" s="101"/>
      <c r="AA1688" s="101"/>
      <c r="AB1688" s="101"/>
      <c r="AC1688" s="101"/>
      <c r="AD1688" s="101"/>
      <c r="AE1688" s="101"/>
      <c r="AF1688" s="101"/>
    </row>
    <row r="1689" spans="1:32">
      <c r="A1689" s="101"/>
      <c r="B1689" s="101"/>
      <c r="C1689" s="101"/>
      <c r="D1689" s="101"/>
      <c r="E1689" s="101"/>
      <c r="F1689" s="101"/>
      <c r="G1689" s="101"/>
      <c r="H1689" s="101"/>
      <c r="I1689" s="101"/>
      <c r="J1689" s="101"/>
      <c r="K1689" s="101"/>
      <c r="L1689" s="101"/>
      <c r="M1689" s="101"/>
      <c r="N1689" s="101"/>
      <c r="O1689" s="101"/>
      <c r="P1689" s="101"/>
      <c r="Q1689" s="101"/>
      <c r="R1689" s="101"/>
      <c r="S1689" s="101"/>
      <c r="T1689" s="101"/>
      <c r="U1689" s="101"/>
      <c r="V1689" s="101"/>
      <c r="W1689" s="101"/>
      <c r="X1689" s="101"/>
      <c r="Y1689" s="101"/>
      <c r="Z1689" s="101"/>
      <c r="AA1689" s="101"/>
      <c r="AB1689" s="101"/>
      <c r="AC1689" s="101"/>
      <c r="AD1689" s="101"/>
      <c r="AE1689" s="101"/>
      <c r="AF1689" s="101"/>
    </row>
    <row r="1690" spans="1:32">
      <c r="A1690" s="101"/>
      <c r="B1690" s="101"/>
      <c r="C1690" s="101"/>
      <c r="D1690" s="101"/>
      <c r="E1690" s="101"/>
      <c r="F1690" s="101"/>
      <c r="G1690" s="101"/>
      <c r="H1690" s="101"/>
      <c r="I1690" s="101"/>
      <c r="J1690" s="101"/>
      <c r="K1690" s="101"/>
      <c r="L1690" s="101"/>
      <c r="M1690" s="101"/>
      <c r="N1690" s="101"/>
      <c r="O1690" s="101"/>
      <c r="P1690" s="101"/>
      <c r="Q1690" s="101"/>
      <c r="R1690" s="101"/>
      <c r="S1690" s="101"/>
      <c r="T1690" s="101"/>
      <c r="U1690" s="101"/>
      <c r="V1690" s="101"/>
      <c r="W1690" s="101"/>
      <c r="X1690" s="101"/>
      <c r="Y1690" s="101"/>
      <c r="Z1690" s="101"/>
      <c r="AA1690" s="101"/>
      <c r="AB1690" s="101"/>
      <c r="AC1690" s="101"/>
      <c r="AD1690" s="101"/>
      <c r="AE1690" s="101"/>
      <c r="AF1690" s="101"/>
    </row>
    <row r="1691" spans="1:32">
      <c r="A1691" s="101"/>
      <c r="B1691" s="101"/>
      <c r="C1691" s="101"/>
      <c r="D1691" s="101"/>
      <c r="E1691" s="101"/>
      <c r="F1691" s="101"/>
      <c r="G1691" s="101"/>
      <c r="H1691" s="101"/>
      <c r="I1691" s="101"/>
      <c r="J1691" s="101"/>
      <c r="K1691" s="101"/>
      <c r="L1691" s="101"/>
      <c r="M1691" s="101"/>
      <c r="N1691" s="101"/>
      <c r="O1691" s="101"/>
      <c r="P1691" s="101"/>
      <c r="Q1691" s="101"/>
      <c r="R1691" s="101"/>
      <c r="S1691" s="101"/>
      <c r="T1691" s="101"/>
      <c r="U1691" s="101"/>
      <c r="V1691" s="101"/>
      <c r="W1691" s="101"/>
      <c r="X1691" s="101"/>
      <c r="Y1691" s="101"/>
      <c r="Z1691" s="101"/>
      <c r="AA1691" s="101"/>
      <c r="AB1691" s="101"/>
      <c r="AC1691" s="101"/>
      <c r="AD1691" s="101"/>
      <c r="AE1691" s="101"/>
      <c r="AF1691" s="101"/>
    </row>
    <row r="1692" spans="1:32">
      <c r="A1692" s="101"/>
      <c r="B1692" s="101"/>
      <c r="C1692" s="101"/>
      <c r="D1692" s="101"/>
      <c r="E1692" s="101"/>
      <c r="F1692" s="101"/>
      <c r="G1692" s="101"/>
      <c r="H1692" s="101"/>
      <c r="I1692" s="101"/>
      <c r="J1692" s="101"/>
      <c r="K1692" s="101"/>
      <c r="L1692" s="101"/>
      <c r="M1692" s="101"/>
      <c r="N1692" s="101"/>
      <c r="O1692" s="101"/>
      <c r="P1692" s="101"/>
      <c r="Q1692" s="101"/>
      <c r="R1692" s="101"/>
      <c r="S1692" s="101"/>
      <c r="T1692" s="101"/>
      <c r="U1692" s="101"/>
      <c r="V1692" s="101"/>
      <c r="W1692" s="101"/>
      <c r="X1692" s="101"/>
      <c r="Y1692" s="101"/>
      <c r="Z1692" s="101"/>
      <c r="AA1692" s="101"/>
      <c r="AB1692" s="101"/>
      <c r="AC1692" s="101"/>
      <c r="AD1692" s="101"/>
      <c r="AE1692" s="101"/>
      <c r="AF1692" s="101"/>
    </row>
    <row r="1693" spans="1:32">
      <c r="A1693" s="101"/>
      <c r="B1693" s="101"/>
      <c r="C1693" s="101"/>
      <c r="D1693" s="101"/>
      <c r="E1693" s="101"/>
      <c r="F1693" s="101"/>
      <c r="G1693" s="101"/>
      <c r="H1693" s="101"/>
      <c r="I1693" s="101"/>
      <c r="J1693" s="101"/>
      <c r="K1693" s="101"/>
      <c r="L1693" s="101"/>
      <c r="M1693" s="101"/>
      <c r="N1693" s="101"/>
      <c r="O1693" s="101"/>
      <c r="P1693" s="101"/>
      <c r="Q1693" s="101"/>
      <c r="R1693" s="101"/>
      <c r="S1693" s="101"/>
      <c r="T1693" s="101"/>
      <c r="U1693" s="101"/>
      <c r="V1693" s="101"/>
      <c r="W1693" s="101"/>
      <c r="X1693" s="101"/>
      <c r="Y1693" s="101"/>
      <c r="Z1693" s="101"/>
      <c r="AA1693" s="101"/>
      <c r="AB1693" s="101"/>
      <c r="AC1693" s="101"/>
      <c r="AD1693" s="101"/>
      <c r="AE1693" s="101"/>
      <c r="AF1693" s="101"/>
    </row>
    <row r="1694" spans="1:32">
      <c r="A1694" s="101"/>
      <c r="B1694" s="101"/>
      <c r="C1694" s="101"/>
      <c r="D1694" s="101"/>
      <c r="E1694" s="101"/>
      <c r="F1694" s="101"/>
      <c r="G1694" s="101"/>
      <c r="H1694" s="101"/>
      <c r="I1694" s="101"/>
      <c r="J1694" s="101"/>
      <c r="K1694" s="101"/>
      <c r="L1694" s="101"/>
      <c r="M1694" s="101"/>
      <c r="N1694" s="101"/>
      <c r="O1694" s="101"/>
      <c r="P1694" s="101"/>
      <c r="Q1694" s="101"/>
      <c r="R1694" s="101"/>
      <c r="S1694" s="101"/>
      <c r="T1694" s="101"/>
      <c r="U1694" s="101"/>
      <c r="V1694" s="101"/>
      <c r="W1694" s="101"/>
      <c r="X1694" s="101"/>
      <c r="Y1694" s="101"/>
      <c r="Z1694" s="101"/>
      <c r="AA1694" s="101"/>
      <c r="AB1694" s="101"/>
      <c r="AC1694" s="101"/>
      <c r="AD1694" s="101"/>
      <c r="AE1694" s="101"/>
      <c r="AF1694" s="101"/>
    </row>
    <row r="1695" spans="1:32">
      <c r="A1695" s="101"/>
      <c r="B1695" s="101"/>
      <c r="C1695" s="101"/>
      <c r="D1695" s="101"/>
      <c r="E1695" s="101"/>
      <c r="F1695" s="101"/>
      <c r="G1695" s="101"/>
      <c r="H1695" s="101"/>
      <c r="I1695" s="101"/>
      <c r="J1695" s="101"/>
      <c r="K1695" s="101"/>
      <c r="L1695" s="101"/>
      <c r="M1695" s="101"/>
      <c r="N1695" s="101"/>
      <c r="O1695" s="101"/>
      <c r="P1695" s="101"/>
      <c r="Q1695" s="101"/>
      <c r="R1695" s="101"/>
      <c r="S1695" s="101"/>
      <c r="T1695" s="101"/>
      <c r="U1695" s="101"/>
      <c r="V1695" s="101"/>
      <c r="W1695" s="101"/>
      <c r="X1695" s="101"/>
      <c r="Y1695" s="101"/>
      <c r="Z1695" s="101"/>
      <c r="AA1695" s="101"/>
      <c r="AB1695" s="101"/>
      <c r="AC1695" s="101"/>
      <c r="AD1695" s="101"/>
      <c r="AE1695" s="101"/>
      <c r="AF1695" s="101"/>
    </row>
    <row r="1696" spans="1:32">
      <c r="A1696" s="101"/>
      <c r="B1696" s="101"/>
      <c r="C1696" s="101"/>
      <c r="D1696" s="101"/>
      <c r="E1696" s="101"/>
      <c r="F1696" s="101"/>
      <c r="G1696" s="101"/>
      <c r="H1696" s="101"/>
      <c r="I1696" s="101"/>
      <c r="J1696" s="101"/>
      <c r="K1696" s="101"/>
      <c r="L1696" s="101"/>
      <c r="M1696" s="101"/>
      <c r="N1696" s="101"/>
      <c r="O1696" s="101"/>
      <c r="P1696" s="101"/>
      <c r="Q1696" s="101"/>
      <c r="R1696" s="101"/>
      <c r="S1696" s="101"/>
      <c r="T1696" s="101"/>
      <c r="U1696" s="101"/>
      <c r="V1696" s="101"/>
      <c r="W1696" s="101"/>
      <c r="X1696" s="101"/>
      <c r="Y1696" s="101"/>
      <c r="Z1696" s="101"/>
      <c r="AA1696" s="101"/>
      <c r="AB1696" s="101"/>
      <c r="AC1696" s="101"/>
      <c r="AD1696" s="101"/>
      <c r="AE1696" s="101"/>
      <c r="AF1696" s="101"/>
    </row>
    <row r="1697" spans="1:32">
      <c r="A1697" s="101"/>
      <c r="B1697" s="101"/>
      <c r="C1697" s="101"/>
      <c r="D1697" s="101"/>
      <c r="E1697" s="101"/>
      <c r="F1697" s="101"/>
      <c r="G1697" s="101"/>
      <c r="H1697" s="101"/>
      <c r="I1697" s="101"/>
      <c r="J1697" s="101"/>
      <c r="K1697" s="101"/>
      <c r="L1697" s="101"/>
      <c r="M1697" s="101"/>
      <c r="N1697" s="101"/>
      <c r="O1697" s="101"/>
      <c r="P1697" s="101"/>
      <c r="Q1697" s="101"/>
      <c r="R1697" s="101"/>
      <c r="S1697" s="101"/>
      <c r="T1697" s="101"/>
      <c r="U1697" s="101"/>
      <c r="V1697" s="101"/>
      <c r="W1697" s="101"/>
      <c r="X1697" s="101"/>
      <c r="Y1697" s="101"/>
      <c r="Z1697" s="101"/>
      <c r="AA1697" s="101"/>
      <c r="AB1697" s="101"/>
      <c r="AC1697" s="101"/>
      <c r="AD1697" s="101"/>
      <c r="AE1697" s="101"/>
      <c r="AF1697" s="101"/>
    </row>
    <row r="1698" spans="1:32">
      <c r="A1698" s="101"/>
      <c r="B1698" s="101"/>
      <c r="C1698" s="101"/>
      <c r="D1698" s="101"/>
      <c r="E1698" s="101"/>
      <c r="F1698" s="101"/>
      <c r="G1698" s="101"/>
      <c r="H1698" s="101"/>
      <c r="I1698" s="101"/>
      <c r="J1698" s="101"/>
      <c r="K1698" s="101"/>
      <c r="L1698" s="101"/>
      <c r="M1698" s="101"/>
      <c r="N1698" s="101"/>
      <c r="O1698" s="101"/>
      <c r="P1698" s="101"/>
      <c r="Q1698" s="101"/>
      <c r="R1698" s="101"/>
      <c r="S1698" s="101"/>
      <c r="T1698" s="101"/>
      <c r="U1698" s="101"/>
      <c r="V1698" s="101"/>
      <c r="W1698" s="101"/>
      <c r="X1698" s="101"/>
      <c r="Y1698" s="101"/>
      <c r="Z1698" s="101"/>
      <c r="AA1698" s="101"/>
      <c r="AB1698" s="101"/>
      <c r="AC1698" s="101"/>
      <c r="AD1698" s="101"/>
      <c r="AE1698" s="101"/>
      <c r="AF1698" s="101"/>
    </row>
    <row r="1699" spans="1:32">
      <c r="A1699" s="101"/>
      <c r="B1699" s="101"/>
      <c r="C1699" s="101"/>
      <c r="D1699" s="101"/>
      <c r="E1699" s="101"/>
      <c r="F1699" s="101"/>
      <c r="G1699" s="101"/>
      <c r="H1699" s="101"/>
      <c r="I1699" s="101"/>
      <c r="J1699" s="101"/>
      <c r="K1699" s="101"/>
      <c r="L1699" s="101"/>
      <c r="M1699" s="101"/>
      <c r="N1699" s="101"/>
      <c r="O1699" s="101"/>
      <c r="P1699" s="101"/>
      <c r="Q1699" s="101"/>
      <c r="R1699" s="101"/>
      <c r="S1699" s="101"/>
      <c r="T1699" s="101"/>
      <c r="U1699" s="101"/>
      <c r="V1699" s="101"/>
      <c r="W1699" s="101"/>
      <c r="X1699" s="101"/>
      <c r="Y1699" s="101"/>
      <c r="Z1699" s="101"/>
      <c r="AA1699" s="101"/>
      <c r="AB1699" s="101"/>
      <c r="AC1699" s="101"/>
      <c r="AD1699" s="101"/>
      <c r="AE1699" s="101"/>
      <c r="AF1699" s="101"/>
    </row>
    <row r="1700" spans="1:32">
      <c r="A1700" s="101"/>
      <c r="B1700" s="101"/>
      <c r="C1700" s="101"/>
      <c r="D1700" s="101"/>
      <c r="E1700" s="101"/>
      <c r="F1700" s="101"/>
      <c r="G1700" s="101"/>
      <c r="H1700" s="101"/>
      <c r="I1700" s="101"/>
      <c r="J1700" s="101"/>
      <c r="K1700" s="101"/>
      <c r="L1700" s="101"/>
      <c r="M1700" s="101"/>
      <c r="N1700" s="101"/>
      <c r="O1700" s="101"/>
      <c r="P1700" s="101"/>
      <c r="Q1700" s="101"/>
      <c r="R1700" s="101"/>
      <c r="S1700" s="101"/>
      <c r="T1700" s="101"/>
      <c r="U1700" s="101"/>
      <c r="V1700" s="101"/>
      <c r="W1700" s="101"/>
      <c r="X1700" s="101"/>
      <c r="Y1700" s="101"/>
      <c r="Z1700" s="101"/>
      <c r="AA1700" s="101"/>
      <c r="AB1700" s="101"/>
      <c r="AC1700" s="101"/>
      <c r="AD1700" s="101"/>
      <c r="AE1700" s="101"/>
      <c r="AF1700" s="101"/>
    </row>
    <row r="1701" spans="1:32">
      <c r="A1701" s="101"/>
      <c r="B1701" s="101"/>
      <c r="C1701" s="101"/>
      <c r="D1701" s="101"/>
      <c r="E1701" s="101"/>
      <c r="F1701" s="101"/>
      <c r="G1701" s="101"/>
      <c r="H1701" s="101"/>
      <c r="I1701" s="101"/>
      <c r="J1701" s="101"/>
      <c r="K1701" s="101"/>
      <c r="L1701" s="101"/>
      <c r="M1701" s="101"/>
      <c r="N1701" s="101"/>
      <c r="O1701" s="101"/>
      <c r="P1701" s="101"/>
      <c r="Q1701" s="101"/>
      <c r="R1701" s="101"/>
      <c r="S1701" s="101"/>
      <c r="T1701" s="101"/>
      <c r="U1701" s="101"/>
      <c r="V1701" s="101"/>
      <c r="W1701" s="101"/>
      <c r="X1701" s="101"/>
      <c r="Y1701" s="101"/>
      <c r="Z1701" s="101"/>
      <c r="AA1701" s="101"/>
      <c r="AB1701" s="101"/>
      <c r="AC1701" s="101"/>
      <c r="AD1701" s="101"/>
      <c r="AE1701" s="101"/>
      <c r="AF1701" s="101"/>
    </row>
    <row r="1702" spans="1:32">
      <c r="A1702" s="101"/>
      <c r="B1702" s="101"/>
      <c r="C1702" s="101"/>
      <c r="D1702" s="101"/>
      <c r="E1702" s="101"/>
      <c r="F1702" s="101"/>
      <c r="G1702" s="101"/>
      <c r="H1702" s="101"/>
      <c r="I1702" s="101"/>
      <c r="J1702" s="101"/>
      <c r="K1702" s="101"/>
      <c r="L1702" s="101"/>
      <c r="M1702" s="101"/>
      <c r="N1702" s="101"/>
      <c r="O1702" s="101"/>
      <c r="P1702" s="101"/>
      <c r="Q1702" s="101"/>
      <c r="R1702" s="101"/>
      <c r="S1702" s="101"/>
      <c r="T1702" s="101"/>
      <c r="U1702" s="101"/>
      <c r="V1702" s="101"/>
      <c r="W1702" s="101"/>
      <c r="X1702" s="101"/>
      <c r="Y1702" s="101"/>
      <c r="Z1702" s="101"/>
      <c r="AA1702" s="101"/>
      <c r="AB1702" s="101"/>
      <c r="AC1702" s="101"/>
      <c r="AD1702" s="101"/>
      <c r="AE1702" s="101"/>
      <c r="AF1702" s="101"/>
    </row>
    <row r="1703" spans="1:32">
      <c r="A1703" s="101"/>
      <c r="B1703" s="101"/>
      <c r="C1703" s="101"/>
      <c r="D1703" s="101"/>
      <c r="E1703" s="101"/>
      <c r="F1703" s="101"/>
      <c r="G1703" s="101"/>
      <c r="H1703" s="101"/>
      <c r="I1703" s="101"/>
      <c r="J1703" s="101"/>
      <c r="K1703" s="101"/>
      <c r="L1703" s="101"/>
      <c r="M1703" s="101"/>
      <c r="N1703" s="101"/>
      <c r="O1703" s="101"/>
      <c r="P1703" s="101"/>
      <c r="Q1703" s="101"/>
      <c r="R1703" s="101"/>
      <c r="S1703" s="101"/>
      <c r="T1703" s="101"/>
      <c r="U1703" s="101"/>
      <c r="V1703" s="101"/>
      <c r="W1703" s="101"/>
      <c r="X1703" s="101"/>
      <c r="Y1703" s="101"/>
      <c r="Z1703" s="101"/>
      <c r="AA1703" s="101"/>
      <c r="AB1703" s="101"/>
      <c r="AC1703" s="101"/>
      <c r="AD1703" s="101"/>
      <c r="AE1703" s="101"/>
      <c r="AF1703" s="101"/>
    </row>
    <row r="1704" spans="1:32">
      <c r="A1704" s="101"/>
      <c r="B1704" s="101"/>
      <c r="C1704" s="101"/>
      <c r="D1704" s="101"/>
      <c r="E1704" s="101"/>
      <c r="F1704" s="101"/>
      <c r="G1704" s="101"/>
      <c r="H1704" s="101"/>
      <c r="I1704" s="101"/>
      <c r="J1704" s="101"/>
      <c r="K1704" s="101"/>
      <c r="L1704" s="101"/>
      <c r="M1704" s="101"/>
      <c r="N1704" s="101"/>
      <c r="O1704" s="101"/>
      <c r="P1704" s="101"/>
      <c r="Q1704" s="101"/>
      <c r="R1704" s="101"/>
      <c r="S1704" s="101"/>
      <c r="T1704" s="101"/>
      <c r="U1704" s="101"/>
      <c r="V1704" s="101"/>
      <c r="W1704" s="101"/>
      <c r="X1704" s="101"/>
      <c r="Y1704" s="101"/>
      <c r="Z1704" s="101"/>
      <c r="AA1704" s="101"/>
      <c r="AB1704" s="101"/>
      <c r="AC1704" s="101"/>
      <c r="AD1704" s="101"/>
      <c r="AE1704" s="101"/>
      <c r="AF1704" s="101"/>
    </row>
    <row r="1705" spans="1:32">
      <c r="A1705" s="101"/>
      <c r="B1705" s="101"/>
      <c r="C1705" s="101"/>
      <c r="D1705" s="101"/>
      <c r="E1705" s="101"/>
      <c r="F1705" s="101"/>
      <c r="G1705" s="101"/>
      <c r="H1705" s="101"/>
      <c r="I1705" s="101"/>
      <c r="J1705" s="101"/>
      <c r="K1705" s="101"/>
      <c r="L1705" s="101"/>
      <c r="M1705" s="101"/>
      <c r="N1705" s="101"/>
      <c r="O1705" s="101"/>
      <c r="P1705" s="101"/>
      <c r="Q1705" s="101"/>
      <c r="R1705" s="101"/>
      <c r="S1705" s="101"/>
      <c r="T1705" s="101"/>
      <c r="U1705" s="101"/>
      <c r="V1705" s="101"/>
      <c r="W1705" s="101"/>
      <c r="X1705" s="101"/>
      <c r="Y1705" s="101"/>
      <c r="Z1705" s="101"/>
      <c r="AA1705" s="101"/>
      <c r="AB1705" s="101"/>
      <c r="AC1705" s="101"/>
      <c r="AD1705" s="101"/>
      <c r="AE1705" s="101"/>
      <c r="AF1705" s="101"/>
    </row>
    <row r="1706" spans="1:32">
      <c r="A1706" s="101"/>
      <c r="B1706" s="101"/>
      <c r="C1706" s="101"/>
      <c r="D1706" s="101"/>
      <c r="E1706" s="101"/>
      <c r="F1706" s="101"/>
      <c r="G1706" s="101"/>
      <c r="H1706" s="101"/>
      <c r="I1706" s="101"/>
      <c r="J1706" s="101"/>
      <c r="K1706" s="101"/>
      <c r="L1706" s="101"/>
      <c r="M1706" s="101"/>
      <c r="N1706" s="101"/>
      <c r="O1706" s="101"/>
      <c r="P1706" s="101"/>
      <c r="Q1706" s="101"/>
      <c r="R1706" s="101"/>
      <c r="S1706" s="101"/>
      <c r="T1706" s="101"/>
      <c r="U1706" s="101"/>
      <c r="V1706" s="101"/>
      <c r="W1706" s="101"/>
      <c r="X1706" s="101"/>
      <c r="Y1706" s="101"/>
      <c r="Z1706" s="101"/>
      <c r="AA1706" s="101"/>
      <c r="AB1706" s="101"/>
      <c r="AC1706" s="101"/>
      <c r="AD1706" s="101"/>
      <c r="AE1706" s="101"/>
      <c r="AF1706" s="101"/>
    </row>
    <row r="1707" spans="1:32">
      <c r="A1707" s="101"/>
      <c r="B1707" s="101"/>
      <c r="C1707" s="101"/>
      <c r="D1707" s="101"/>
      <c r="E1707" s="101"/>
      <c r="F1707" s="101"/>
      <c r="G1707" s="101"/>
      <c r="H1707" s="101"/>
      <c r="I1707" s="101"/>
      <c r="J1707" s="101"/>
      <c r="K1707" s="101"/>
      <c r="L1707" s="101"/>
      <c r="M1707" s="101"/>
      <c r="N1707" s="101"/>
      <c r="O1707" s="101"/>
      <c r="P1707" s="101"/>
      <c r="Q1707" s="101"/>
      <c r="R1707" s="101"/>
      <c r="S1707" s="101"/>
      <c r="T1707" s="101"/>
      <c r="U1707" s="101"/>
      <c r="V1707" s="101"/>
      <c r="W1707" s="101"/>
      <c r="X1707" s="101"/>
      <c r="Y1707" s="101"/>
      <c r="Z1707" s="101"/>
      <c r="AA1707" s="101"/>
      <c r="AB1707" s="101"/>
      <c r="AC1707" s="101"/>
      <c r="AD1707" s="101"/>
      <c r="AE1707" s="101"/>
      <c r="AF1707" s="101"/>
    </row>
    <row r="1708" spans="1:32">
      <c r="A1708" s="101"/>
      <c r="B1708" s="101"/>
      <c r="C1708" s="101"/>
      <c r="D1708" s="101"/>
      <c r="E1708" s="101"/>
      <c r="F1708" s="101"/>
      <c r="G1708" s="101"/>
      <c r="H1708" s="101"/>
      <c r="I1708" s="101"/>
      <c r="J1708" s="101"/>
      <c r="K1708" s="101"/>
      <c r="L1708" s="101"/>
      <c r="M1708" s="101"/>
      <c r="N1708" s="101"/>
      <c r="O1708" s="101"/>
      <c r="P1708" s="101"/>
      <c r="Q1708" s="101"/>
      <c r="R1708" s="101"/>
      <c r="S1708" s="101"/>
      <c r="T1708" s="101"/>
      <c r="U1708" s="101"/>
      <c r="V1708" s="101"/>
      <c r="W1708" s="101"/>
      <c r="X1708" s="101"/>
      <c r="Y1708" s="101"/>
      <c r="Z1708" s="101"/>
      <c r="AA1708" s="101"/>
      <c r="AB1708" s="101"/>
      <c r="AC1708" s="101"/>
      <c r="AD1708" s="101"/>
      <c r="AE1708" s="101"/>
      <c r="AF1708" s="101"/>
    </row>
    <row r="1709" spans="1:32">
      <c r="A1709" s="101"/>
      <c r="B1709" s="101"/>
      <c r="C1709" s="101"/>
      <c r="D1709" s="101"/>
      <c r="E1709" s="101"/>
      <c r="F1709" s="101"/>
      <c r="G1709" s="101"/>
      <c r="H1709" s="101"/>
      <c r="I1709" s="101"/>
      <c r="J1709" s="101"/>
      <c r="K1709" s="101"/>
      <c r="L1709" s="101"/>
      <c r="M1709" s="101"/>
      <c r="N1709" s="101"/>
      <c r="O1709" s="101"/>
      <c r="P1709" s="101"/>
      <c r="Q1709" s="101"/>
      <c r="R1709" s="101"/>
      <c r="S1709" s="101"/>
      <c r="T1709" s="101"/>
      <c r="U1709" s="101"/>
      <c r="V1709" s="101"/>
      <c r="W1709" s="101"/>
      <c r="X1709" s="101"/>
      <c r="Y1709" s="101"/>
      <c r="Z1709" s="101"/>
      <c r="AA1709" s="101"/>
      <c r="AB1709" s="101"/>
      <c r="AC1709" s="101"/>
      <c r="AD1709" s="101"/>
      <c r="AE1709" s="101"/>
      <c r="AF1709" s="101"/>
    </row>
    <row r="1710" spans="1:32">
      <c r="A1710" s="101"/>
      <c r="B1710" s="101"/>
      <c r="C1710" s="101"/>
      <c r="D1710" s="101"/>
      <c r="E1710" s="101"/>
      <c r="F1710" s="101"/>
      <c r="G1710" s="101"/>
      <c r="H1710" s="101"/>
      <c r="I1710" s="101"/>
      <c r="J1710" s="101"/>
      <c r="K1710" s="101"/>
      <c r="L1710" s="101"/>
      <c r="M1710" s="101"/>
      <c r="N1710" s="101"/>
      <c r="O1710" s="101"/>
      <c r="P1710" s="101"/>
      <c r="Q1710" s="101"/>
      <c r="R1710" s="101"/>
      <c r="S1710" s="101"/>
      <c r="T1710" s="101"/>
      <c r="U1710" s="101"/>
      <c r="V1710" s="101"/>
      <c r="W1710" s="101"/>
      <c r="X1710" s="101"/>
      <c r="Y1710" s="101"/>
      <c r="Z1710" s="101"/>
      <c r="AA1710" s="101"/>
      <c r="AB1710" s="101"/>
      <c r="AC1710" s="101"/>
      <c r="AD1710" s="101"/>
      <c r="AE1710" s="101"/>
      <c r="AF1710" s="101"/>
    </row>
    <row r="1711" spans="1:32">
      <c r="A1711" s="101"/>
      <c r="B1711" s="101"/>
      <c r="C1711" s="101"/>
      <c r="D1711" s="101"/>
      <c r="E1711" s="101"/>
      <c r="F1711" s="101"/>
      <c r="G1711" s="101"/>
      <c r="H1711" s="101"/>
      <c r="I1711" s="101"/>
      <c r="J1711" s="101"/>
      <c r="K1711" s="101"/>
      <c r="L1711" s="101"/>
      <c r="M1711" s="101"/>
      <c r="N1711" s="101"/>
      <c r="O1711" s="101"/>
      <c r="P1711" s="101"/>
      <c r="Q1711" s="101"/>
      <c r="R1711" s="101"/>
      <c r="S1711" s="101"/>
      <c r="T1711" s="101"/>
      <c r="U1711" s="101"/>
      <c r="V1711" s="101"/>
      <c r="W1711" s="101"/>
      <c r="X1711" s="101"/>
      <c r="Y1711" s="101"/>
      <c r="Z1711" s="101"/>
      <c r="AA1711" s="101"/>
      <c r="AB1711" s="101"/>
      <c r="AC1711" s="101"/>
      <c r="AD1711" s="101"/>
      <c r="AE1711" s="101"/>
      <c r="AF1711" s="101"/>
    </row>
    <row r="1712" spans="1:32">
      <c r="A1712" s="101"/>
      <c r="B1712" s="101"/>
      <c r="C1712" s="101"/>
      <c r="D1712" s="101"/>
      <c r="E1712" s="101"/>
      <c r="F1712" s="101"/>
      <c r="G1712" s="101"/>
      <c r="H1712" s="101"/>
      <c r="I1712" s="101"/>
      <c r="J1712" s="101"/>
      <c r="K1712" s="101"/>
      <c r="L1712" s="101"/>
      <c r="M1712" s="101"/>
      <c r="N1712" s="101"/>
      <c r="O1712" s="101"/>
      <c r="P1712" s="101"/>
      <c r="Q1712" s="101"/>
      <c r="R1712" s="101"/>
      <c r="S1712" s="101"/>
      <c r="T1712" s="101"/>
      <c r="U1712" s="101"/>
      <c r="V1712" s="101"/>
      <c r="W1712" s="101"/>
      <c r="X1712" s="101"/>
      <c r="Y1712" s="101"/>
      <c r="Z1712" s="101"/>
      <c r="AA1712" s="101"/>
      <c r="AB1712" s="101"/>
      <c r="AC1712" s="101"/>
      <c r="AD1712" s="101"/>
      <c r="AE1712" s="101"/>
      <c r="AF1712" s="101"/>
    </row>
    <row r="1713" spans="1:32">
      <c r="A1713" s="101"/>
      <c r="B1713" s="101"/>
      <c r="C1713" s="101"/>
      <c r="D1713" s="101"/>
      <c r="E1713" s="101"/>
      <c r="F1713" s="101"/>
      <c r="G1713" s="101"/>
      <c r="H1713" s="101"/>
      <c r="I1713" s="101"/>
      <c r="J1713" s="101"/>
      <c r="K1713" s="101"/>
      <c r="L1713" s="101"/>
      <c r="M1713" s="101"/>
      <c r="N1713" s="101"/>
      <c r="O1713" s="101"/>
      <c r="P1713" s="101"/>
      <c r="Q1713" s="101"/>
      <c r="R1713" s="101"/>
      <c r="S1713" s="101"/>
      <c r="T1713" s="101"/>
      <c r="U1713" s="101"/>
      <c r="V1713" s="101"/>
      <c r="W1713" s="101"/>
      <c r="X1713" s="101"/>
      <c r="Y1713" s="101"/>
      <c r="Z1713" s="101"/>
      <c r="AA1713" s="101"/>
      <c r="AB1713" s="101"/>
      <c r="AC1713" s="101"/>
      <c r="AD1713" s="101"/>
      <c r="AE1713" s="101"/>
      <c r="AF1713" s="101"/>
    </row>
    <row r="1714" spans="1:32">
      <c r="A1714" s="101"/>
      <c r="B1714" s="101"/>
      <c r="C1714" s="101"/>
      <c r="D1714" s="101"/>
      <c r="E1714" s="101"/>
      <c r="F1714" s="101"/>
      <c r="G1714" s="101"/>
      <c r="H1714" s="101"/>
      <c r="I1714" s="101"/>
      <c r="J1714" s="101"/>
      <c r="K1714" s="101"/>
      <c r="L1714" s="101"/>
      <c r="M1714" s="101"/>
      <c r="N1714" s="101"/>
      <c r="O1714" s="101"/>
      <c r="P1714" s="101"/>
      <c r="Q1714" s="101"/>
      <c r="R1714" s="101"/>
      <c r="S1714" s="101"/>
      <c r="T1714" s="101"/>
      <c r="U1714" s="101"/>
      <c r="V1714" s="101"/>
      <c r="W1714" s="101"/>
      <c r="X1714" s="101"/>
      <c r="Y1714" s="101"/>
      <c r="Z1714" s="101"/>
      <c r="AA1714" s="101"/>
      <c r="AB1714" s="101"/>
      <c r="AC1714" s="101"/>
      <c r="AD1714" s="101"/>
      <c r="AE1714" s="101"/>
      <c r="AF1714" s="101"/>
    </row>
    <row r="1715" spans="1:32">
      <c r="A1715" s="101"/>
      <c r="B1715" s="101"/>
      <c r="C1715" s="101"/>
      <c r="D1715" s="101"/>
      <c r="E1715" s="101"/>
      <c r="F1715" s="101"/>
      <c r="G1715" s="101"/>
      <c r="H1715" s="101"/>
      <c r="I1715" s="101"/>
      <c r="J1715" s="101"/>
      <c r="K1715" s="101"/>
      <c r="L1715" s="101"/>
      <c r="M1715" s="101"/>
      <c r="N1715" s="101"/>
      <c r="O1715" s="101"/>
      <c r="P1715" s="101"/>
      <c r="Q1715" s="101"/>
      <c r="R1715" s="101"/>
      <c r="S1715" s="101"/>
      <c r="T1715" s="101"/>
      <c r="U1715" s="101"/>
      <c r="V1715" s="101"/>
      <c r="W1715" s="101"/>
      <c r="X1715" s="101"/>
      <c r="Y1715" s="101"/>
      <c r="Z1715" s="101"/>
      <c r="AA1715" s="101"/>
      <c r="AB1715" s="101"/>
      <c r="AC1715" s="101"/>
      <c r="AD1715" s="101"/>
      <c r="AE1715" s="101"/>
      <c r="AF1715" s="101"/>
    </row>
    <row r="1716" spans="1:32">
      <c r="A1716" s="101"/>
      <c r="B1716" s="101"/>
      <c r="C1716" s="101"/>
      <c r="D1716" s="101"/>
      <c r="E1716" s="101"/>
      <c r="F1716" s="101"/>
      <c r="G1716" s="101"/>
      <c r="H1716" s="101"/>
      <c r="I1716" s="101"/>
      <c r="J1716" s="101"/>
      <c r="K1716" s="101"/>
      <c r="L1716" s="101"/>
      <c r="M1716" s="101"/>
      <c r="N1716" s="101"/>
      <c r="O1716" s="101"/>
      <c r="P1716" s="101"/>
      <c r="Q1716" s="101"/>
      <c r="R1716" s="101"/>
      <c r="S1716" s="101"/>
      <c r="T1716" s="101"/>
      <c r="U1716" s="101"/>
      <c r="V1716" s="101"/>
      <c r="W1716" s="101"/>
      <c r="X1716" s="101"/>
      <c r="Y1716" s="101"/>
      <c r="Z1716" s="101"/>
      <c r="AA1716" s="101"/>
      <c r="AB1716" s="101"/>
      <c r="AC1716" s="101"/>
      <c r="AD1716" s="101"/>
      <c r="AE1716" s="101"/>
      <c r="AF1716" s="101"/>
    </row>
    <row r="1717" spans="1:32">
      <c r="A1717" s="101"/>
      <c r="B1717" s="101"/>
      <c r="C1717" s="101"/>
      <c r="D1717" s="101"/>
      <c r="E1717" s="101"/>
      <c r="F1717" s="101"/>
      <c r="G1717" s="101"/>
      <c r="H1717" s="101"/>
      <c r="I1717" s="101"/>
      <c r="J1717" s="101"/>
      <c r="K1717" s="101"/>
      <c r="L1717" s="101"/>
      <c r="M1717" s="101"/>
      <c r="N1717" s="101"/>
      <c r="O1717" s="101"/>
      <c r="P1717" s="101"/>
      <c r="Q1717" s="101"/>
      <c r="R1717" s="101"/>
      <c r="S1717" s="101"/>
      <c r="T1717" s="101"/>
      <c r="U1717" s="101"/>
      <c r="V1717" s="101"/>
      <c r="W1717" s="101"/>
      <c r="X1717" s="101"/>
      <c r="Y1717" s="101"/>
      <c r="Z1717" s="101"/>
      <c r="AA1717" s="101"/>
      <c r="AB1717" s="101"/>
      <c r="AC1717" s="101"/>
      <c r="AD1717" s="101"/>
      <c r="AE1717" s="101"/>
      <c r="AF1717" s="101"/>
    </row>
    <row r="1718" spans="1:32">
      <c r="A1718" s="101"/>
      <c r="B1718" s="101"/>
      <c r="C1718" s="101"/>
      <c r="D1718" s="101"/>
      <c r="E1718" s="101"/>
      <c r="F1718" s="101"/>
      <c r="G1718" s="101"/>
      <c r="H1718" s="101"/>
      <c r="I1718" s="101"/>
      <c r="J1718" s="101"/>
      <c r="K1718" s="101"/>
      <c r="L1718" s="101"/>
      <c r="M1718" s="101"/>
      <c r="N1718" s="101"/>
      <c r="O1718" s="101"/>
      <c r="P1718" s="101"/>
      <c r="Q1718" s="101"/>
      <c r="R1718" s="101"/>
      <c r="S1718" s="101"/>
      <c r="T1718" s="101"/>
      <c r="U1718" s="101"/>
      <c r="V1718" s="101"/>
      <c r="W1718" s="101"/>
      <c r="X1718" s="101"/>
      <c r="Y1718" s="101"/>
      <c r="Z1718" s="101"/>
      <c r="AA1718" s="101"/>
      <c r="AB1718" s="101"/>
      <c r="AC1718" s="101"/>
      <c r="AD1718" s="101"/>
      <c r="AE1718" s="101"/>
      <c r="AF1718" s="101"/>
    </row>
  </sheetData>
  <mergeCells count="115">
    <mergeCell ref="B3:E3"/>
    <mergeCell ref="F3:J3"/>
    <mergeCell ref="O3:T3"/>
    <mergeCell ref="U3:Z3"/>
    <mergeCell ref="B13:F13"/>
    <mergeCell ref="G13:R13"/>
    <mergeCell ref="B5:F5"/>
    <mergeCell ref="T5:AE5"/>
    <mergeCell ref="G5:L5"/>
    <mergeCell ref="O5:S5"/>
    <mergeCell ref="B7:F7"/>
    <mergeCell ref="B8:F8"/>
    <mergeCell ref="G7:L7"/>
    <mergeCell ref="G8:L8"/>
    <mergeCell ref="G12:O12"/>
    <mergeCell ref="Q12:Y12"/>
    <mergeCell ref="AA12:AE12"/>
    <mergeCell ref="B9:AE9"/>
    <mergeCell ref="B10:F10"/>
    <mergeCell ref="G10:W10"/>
    <mergeCell ref="X10:AA10"/>
    <mergeCell ref="AB10:AE10"/>
    <mergeCell ref="G6:L6"/>
    <mergeCell ref="B55:I55"/>
    <mergeCell ref="T55:AA55"/>
    <mergeCell ref="AB55:AE55"/>
    <mergeCell ref="B57:I57"/>
    <mergeCell ref="T57:AA57"/>
    <mergeCell ref="AB57:AE57"/>
    <mergeCell ref="B58:AE58"/>
    <mergeCell ref="B59:AE59"/>
    <mergeCell ref="B37:F37"/>
    <mergeCell ref="H37:L37"/>
    <mergeCell ref="O37:S37"/>
    <mergeCell ref="W37:Y37"/>
    <mergeCell ref="B52:I52"/>
    <mergeCell ref="J52:Q52"/>
    <mergeCell ref="R52:Y52"/>
    <mergeCell ref="Z52:AE52"/>
    <mergeCell ref="B53:AE53"/>
    <mergeCell ref="B54:I54"/>
    <mergeCell ref="J54:S54"/>
    <mergeCell ref="T54:AA54"/>
    <mergeCell ref="AB54:AE54"/>
    <mergeCell ref="B50:I50"/>
    <mergeCell ref="J50:Q50"/>
    <mergeCell ref="R50:Y50"/>
    <mergeCell ref="B39:AE44"/>
    <mergeCell ref="Z50:AE50"/>
    <mergeCell ref="B51:I51"/>
    <mergeCell ref="J51:Q51"/>
    <mergeCell ref="R51:Y51"/>
    <mergeCell ref="Z51:AE51"/>
    <mergeCell ref="B48:AE48"/>
    <mergeCell ref="B49:I49"/>
    <mergeCell ref="J49:Q49"/>
    <mergeCell ref="R49:Y49"/>
    <mergeCell ref="Z49:AE49"/>
    <mergeCell ref="B45:G45"/>
    <mergeCell ref="H45:AE45"/>
    <mergeCell ref="B46:G46"/>
    <mergeCell ref="H46:AE47"/>
    <mergeCell ref="B47:G47"/>
    <mergeCell ref="B35:AE35"/>
    <mergeCell ref="B38:AE38"/>
    <mergeCell ref="B32:G32"/>
    <mergeCell ref="H32:O32"/>
    <mergeCell ref="P32:S32"/>
    <mergeCell ref="T32:AE32"/>
    <mergeCell ref="B33:G33"/>
    <mergeCell ref="H33:O33"/>
    <mergeCell ref="P33:S33"/>
    <mergeCell ref="T33:AE33"/>
    <mergeCell ref="R15:V15"/>
    <mergeCell ref="H15:N15"/>
    <mergeCell ref="B15:G15"/>
    <mergeCell ref="B24:AE24"/>
    <mergeCell ref="B25:AE27"/>
    <mergeCell ref="B28:G29"/>
    <mergeCell ref="H28:AE29"/>
    <mergeCell ref="B30:G31"/>
    <mergeCell ref="H30:V31"/>
    <mergeCell ref="AB30:AE31"/>
    <mergeCell ref="Z31:AA31"/>
    <mergeCell ref="B19:F19"/>
    <mergeCell ref="G19:AE19"/>
    <mergeCell ref="B20:AE20"/>
    <mergeCell ref="B21:AE21"/>
    <mergeCell ref="B22:AE22"/>
    <mergeCell ref="B23:V23"/>
    <mergeCell ref="W23:AE23"/>
    <mergeCell ref="A1:L2"/>
    <mergeCell ref="M1:AD2"/>
    <mergeCell ref="AE1:AF2"/>
    <mergeCell ref="J55:S55"/>
    <mergeCell ref="J57:S57"/>
    <mergeCell ref="B56:I56"/>
    <mergeCell ref="J56:S56"/>
    <mergeCell ref="T56:AA56"/>
    <mergeCell ref="AB56:AE56"/>
    <mergeCell ref="B4:AE4"/>
    <mergeCell ref="B6:F6"/>
    <mergeCell ref="B11:F11"/>
    <mergeCell ref="G11:AE11"/>
    <mergeCell ref="B12:F12"/>
    <mergeCell ref="W16:X16"/>
    <mergeCell ref="B17:AE17"/>
    <mergeCell ref="B18:F18"/>
    <mergeCell ref="G18:AE18"/>
    <mergeCell ref="S13:T13"/>
    <mergeCell ref="U13:AE13"/>
    <mergeCell ref="B14:AE14"/>
    <mergeCell ref="W15:AE15"/>
    <mergeCell ref="B16:G16"/>
    <mergeCell ref="H16:K16"/>
  </mergeCells>
  <conditionalFormatting sqref="H30:V31 H32:O33 T32:AE33 AB30:AE31">
    <cfRule type="containsBlanks" dxfId="10" priority="4">
      <formula>LEN(TRIM(H30))=0</formula>
    </cfRule>
  </conditionalFormatting>
  <conditionalFormatting sqref="AE1:AF2">
    <cfRule type="containsText" dxfId="9" priority="1" operator="containsText" text="R">
      <formula>NOT(ISERROR(SEARCH("R",AE1)))</formula>
    </cfRule>
    <cfRule type="containsText" dxfId="8" priority="2" operator="containsText" text="I">
      <formula>NOT(ISERROR(SEARCH("I",AE1)))</formula>
    </cfRule>
    <cfRule type="containsText" dxfId="7" priority="3" operator="containsText" text="A">
      <formula>NOT(ISERROR(SEARCH("A",AE1)))</formula>
    </cfRule>
  </conditionalFormatting>
  <dataValidations count="1">
    <dataValidation type="list" allowBlank="1" showInputMessage="1" showErrorMessage="1" sqref="G18:AE18">
      <formula1>"Initial Submission, Engineering Change (s), Tooling: Transfer Replacement Refurbishment or Additional, Correction of Discrepancy, Tooling Inactive, Change to Optional Construction or Material, Supplier Change, Change in Process, New Location, Other"</formula1>
    </dataValidation>
  </dataValidations>
  <printOptions horizontalCentered="1" verticalCentered="1"/>
  <pageMargins left="0.25" right="0.2" top="0.25" bottom="0.25" header="0.3" footer="0.3"/>
  <pageSetup paperSize="341" scale="83"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9525</xdr:colOff>
                    <xdr:row>20</xdr:row>
                    <xdr:rowOff>180975</xdr:rowOff>
                  </from>
                  <to>
                    <xdr:col>7</xdr:col>
                    <xdr:colOff>76200</xdr:colOff>
                    <xdr:row>22</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9525</xdr:colOff>
                    <xdr:row>20</xdr:row>
                    <xdr:rowOff>180975</xdr:rowOff>
                  </from>
                  <to>
                    <xdr:col>13</xdr:col>
                    <xdr:colOff>76200</xdr:colOff>
                    <xdr:row>22</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14</xdr:col>
                    <xdr:colOff>9525</xdr:colOff>
                    <xdr:row>21</xdr:row>
                    <xdr:rowOff>0</xdr:rowOff>
                  </from>
                  <to>
                    <xdr:col>19</xdr:col>
                    <xdr:colOff>76200</xdr:colOff>
                    <xdr:row>22</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9525</xdr:colOff>
                    <xdr:row>21</xdr:row>
                    <xdr:rowOff>0</xdr:rowOff>
                  </from>
                  <to>
                    <xdr:col>26</xdr:col>
                    <xdr:colOff>38100</xdr:colOff>
                    <xdr:row>22</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27</xdr:col>
                    <xdr:colOff>9525</xdr:colOff>
                    <xdr:row>21</xdr:row>
                    <xdr:rowOff>0</xdr:rowOff>
                  </from>
                  <to>
                    <xdr:col>30</xdr:col>
                    <xdr:colOff>133350</xdr:colOff>
                    <xdr:row>22</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17</xdr:col>
                    <xdr:colOff>9525</xdr:colOff>
                    <xdr:row>22</xdr:row>
                    <xdr:rowOff>0</xdr:rowOff>
                  </from>
                  <to>
                    <xdr:col>19</xdr:col>
                    <xdr:colOff>171450</xdr:colOff>
                    <xdr:row>23</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20</xdr:col>
                    <xdr:colOff>9525</xdr:colOff>
                    <xdr:row>22</xdr:row>
                    <xdr:rowOff>0</xdr:rowOff>
                  </from>
                  <to>
                    <xdr:col>22</xdr:col>
                    <xdr:colOff>171450</xdr:colOff>
                    <xdr:row>23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Y41"/>
  <sheetViews>
    <sheetView workbookViewId="0">
      <selection sqref="A1:XFD1048576"/>
    </sheetView>
  </sheetViews>
  <sheetFormatPr defaultColWidth="11.42578125" defaultRowHeight="15"/>
  <cols>
    <col min="1" max="1" width="2.28515625" style="107" customWidth="1"/>
    <col min="2" max="2" width="8.85546875" style="108" customWidth="1"/>
    <col min="3" max="3" width="4.28515625" style="108" customWidth="1"/>
    <col min="4" max="4" width="5.7109375" style="108" customWidth="1"/>
    <col min="5" max="5" width="4.140625" style="108" customWidth="1"/>
    <col min="6" max="6" width="3.7109375" style="108" customWidth="1"/>
    <col min="7" max="7" width="6" style="108" customWidth="1"/>
    <col min="8" max="8" width="5.140625" style="108" customWidth="1"/>
    <col min="9" max="10" width="5.28515625" style="108" customWidth="1"/>
    <col min="11" max="12" width="4.140625" style="108" customWidth="1"/>
    <col min="13" max="13" width="4.42578125" style="108" customWidth="1"/>
    <col min="14" max="14" width="5" style="108" customWidth="1"/>
    <col min="15" max="15" width="4.140625" style="108" customWidth="1"/>
    <col min="16" max="16" width="5.140625" style="108" customWidth="1"/>
    <col min="17" max="17" width="5.85546875" style="108" customWidth="1"/>
    <col min="18" max="18" width="5.5703125" style="108" customWidth="1"/>
    <col min="19" max="20" width="4.7109375" style="108" customWidth="1"/>
    <col min="21" max="21" width="3.7109375" style="108" customWidth="1"/>
    <col min="22" max="22" width="2.42578125" style="108" customWidth="1"/>
    <col min="23" max="23" width="1.85546875" style="108" customWidth="1"/>
    <col min="24" max="24" width="1.5703125" style="108" customWidth="1"/>
    <col min="25" max="25" width="11.42578125" style="108" hidden="1" customWidth="1"/>
    <col min="26" max="26" width="1" style="108" customWidth="1"/>
    <col min="27" max="27" width="1.140625" style="108" customWidth="1"/>
    <col min="28" max="16384" width="11.42578125" style="108"/>
  </cols>
  <sheetData>
    <row r="1" spans="1:24" ht="15.75" thickBot="1"/>
    <row r="2" spans="1:24" ht="19.149999999999999" customHeight="1">
      <c r="A2" s="109"/>
      <c r="B2" s="110"/>
      <c r="C2" s="111"/>
      <c r="D2" s="111"/>
      <c r="E2" s="111"/>
      <c r="F2" s="112"/>
      <c r="G2" s="112"/>
      <c r="H2" s="112"/>
      <c r="I2" s="112"/>
      <c r="J2" s="112"/>
      <c r="K2" s="112"/>
      <c r="L2" s="112"/>
      <c r="M2" s="112"/>
      <c r="N2" s="112"/>
      <c r="O2" s="112"/>
      <c r="P2" s="112"/>
      <c r="Q2" s="112"/>
      <c r="R2" s="112"/>
      <c r="S2" s="112"/>
      <c r="T2" s="112"/>
      <c r="U2" s="112"/>
      <c r="V2" s="113"/>
      <c r="W2" s="107"/>
    </row>
    <row r="3" spans="1:24" ht="19.149999999999999" customHeight="1">
      <c r="A3" s="109"/>
      <c r="B3" s="114"/>
      <c r="C3" s="107"/>
      <c r="D3" s="107"/>
      <c r="E3" s="107"/>
      <c r="F3" s="115"/>
      <c r="G3" s="805" t="s">
        <v>87</v>
      </c>
      <c r="H3" s="806"/>
      <c r="I3" s="806"/>
      <c r="J3" s="806"/>
      <c r="K3" s="806"/>
      <c r="L3" s="806"/>
      <c r="M3" s="806"/>
      <c r="N3" s="806"/>
      <c r="O3" s="806"/>
      <c r="P3" s="807"/>
      <c r="Q3" s="116"/>
      <c r="R3" s="116"/>
      <c r="S3" s="116"/>
      <c r="T3" s="116"/>
      <c r="U3" s="116"/>
      <c r="V3" s="117"/>
      <c r="W3" s="118"/>
      <c r="X3" s="107"/>
    </row>
    <row r="4" spans="1:24" ht="19.149999999999999" customHeight="1">
      <c r="A4" s="109"/>
      <c r="B4" s="114"/>
      <c r="C4" s="107"/>
      <c r="D4" s="107"/>
      <c r="E4" s="107"/>
      <c r="F4" s="115"/>
      <c r="G4" s="808"/>
      <c r="H4" s="809"/>
      <c r="I4" s="809"/>
      <c r="J4" s="809"/>
      <c r="K4" s="809"/>
      <c r="L4" s="809"/>
      <c r="M4" s="809"/>
      <c r="N4" s="809"/>
      <c r="O4" s="809"/>
      <c r="P4" s="810"/>
      <c r="Q4" s="116"/>
      <c r="R4" s="116"/>
      <c r="S4" s="116"/>
      <c r="T4" s="116"/>
      <c r="U4" s="116"/>
      <c r="V4" s="117"/>
      <c r="W4" s="118"/>
      <c r="X4" s="107"/>
    </row>
    <row r="5" spans="1:24" ht="19.149999999999999" customHeight="1">
      <c r="A5" s="109"/>
      <c r="B5" s="119"/>
      <c r="C5" s="107"/>
      <c r="D5" s="107"/>
      <c r="E5" s="107"/>
      <c r="F5" s="115"/>
      <c r="G5" s="811"/>
      <c r="H5" s="812"/>
      <c r="I5" s="812"/>
      <c r="J5" s="812"/>
      <c r="K5" s="812"/>
      <c r="L5" s="812"/>
      <c r="M5" s="812"/>
      <c r="N5" s="812"/>
      <c r="O5" s="812"/>
      <c r="P5" s="813"/>
      <c r="Q5" s="116"/>
      <c r="R5" s="116"/>
      <c r="S5" s="116"/>
      <c r="T5" s="116"/>
      <c r="U5" s="116"/>
      <c r="V5" s="117"/>
      <c r="W5" s="118"/>
      <c r="X5" s="107"/>
    </row>
    <row r="6" spans="1:24" ht="19.149999999999999" customHeight="1" thickBot="1">
      <c r="A6" s="109"/>
      <c r="B6" s="114"/>
      <c r="C6" s="107"/>
      <c r="D6" s="120"/>
      <c r="E6" s="120"/>
      <c r="F6" s="107"/>
      <c r="G6" s="107"/>
      <c r="H6" s="107"/>
      <c r="I6" s="107"/>
      <c r="J6" s="107"/>
      <c r="K6" s="107"/>
      <c r="L6" s="107"/>
      <c r="M6" s="107"/>
      <c r="N6" s="107"/>
      <c r="O6" s="107"/>
      <c r="P6" s="107"/>
      <c r="Q6" s="107"/>
      <c r="R6" s="107"/>
      <c r="S6" s="107"/>
      <c r="T6" s="107"/>
      <c r="U6" s="107"/>
      <c r="V6" s="121"/>
      <c r="W6" s="107"/>
    </row>
    <row r="7" spans="1:24" s="131" customFormat="1" ht="30.75">
      <c r="A7" s="109"/>
      <c r="B7" s="122"/>
      <c r="C7" s="123"/>
      <c r="D7" s="123"/>
      <c r="E7" s="124"/>
      <c r="F7" s="124"/>
      <c r="G7" s="124"/>
      <c r="H7" s="124"/>
      <c r="I7" s="125"/>
      <c r="J7" s="124"/>
      <c r="K7" s="123"/>
      <c r="L7" s="123"/>
      <c r="M7" s="126"/>
      <c r="N7" s="127"/>
      <c r="O7" s="128"/>
      <c r="P7" s="128"/>
      <c r="Q7" s="125"/>
      <c r="R7" s="124"/>
      <c r="S7" s="123"/>
      <c r="T7" s="123"/>
      <c r="U7" s="128"/>
      <c r="V7" s="129"/>
      <c r="W7" s="130"/>
    </row>
    <row r="8" spans="1:24" s="131" customFormat="1" ht="30.75">
      <c r="A8" s="109"/>
      <c r="B8" s="132"/>
      <c r="C8" s="133"/>
      <c r="D8" s="133"/>
      <c r="E8" s="130"/>
      <c r="F8" s="130"/>
      <c r="G8" s="130"/>
      <c r="H8" s="130"/>
      <c r="I8" s="134"/>
      <c r="J8" s="130"/>
      <c r="K8" s="133"/>
      <c r="L8" s="133"/>
      <c r="M8" s="135"/>
      <c r="N8" s="136"/>
      <c r="O8" s="137"/>
      <c r="P8" s="137"/>
      <c r="Q8" s="134"/>
      <c r="R8" s="130"/>
      <c r="S8" s="133"/>
      <c r="T8" s="133"/>
      <c r="U8" s="137"/>
      <c r="V8" s="121"/>
      <c r="W8" s="130"/>
    </row>
    <row r="9" spans="1:24" s="131" customFormat="1" ht="30.75">
      <c r="A9" s="109"/>
      <c r="B9" s="132"/>
      <c r="C9" s="133"/>
      <c r="D9" s="133"/>
      <c r="E9" s="130"/>
      <c r="F9" s="130"/>
      <c r="G9" s="130"/>
      <c r="H9" s="130"/>
      <c r="I9" s="134"/>
      <c r="J9" s="130"/>
      <c r="K9" s="133"/>
      <c r="L9" s="133"/>
      <c r="M9" s="135"/>
      <c r="N9" s="136"/>
      <c r="O9" s="137"/>
      <c r="P9" s="137"/>
      <c r="Q9" s="134"/>
      <c r="R9" s="130"/>
      <c r="S9" s="133"/>
      <c r="T9" s="133"/>
      <c r="U9" s="137"/>
      <c r="V9" s="121"/>
      <c r="W9" s="130"/>
    </row>
    <row r="10" spans="1:24" s="131" customFormat="1" ht="30.75">
      <c r="A10" s="109"/>
      <c r="B10" s="132"/>
      <c r="C10" s="133"/>
      <c r="D10" s="133"/>
      <c r="E10" s="130"/>
      <c r="F10" s="130"/>
      <c r="G10" s="130"/>
      <c r="H10" s="130"/>
      <c r="I10" s="134"/>
      <c r="J10" s="130"/>
      <c r="K10" s="133"/>
      <c r="L10" s="133"/>
      <c r="M10" s="135"/>
      <c r="N10" s="136"/>
      <c r="O10" s="137"/>
      <c r="P10" s="137"/>
      <c r="Q10" s="134"/>
      <c r="R10" s="130"/>
      <c r="S10" s="133"/>
      <c r="T10" s="133"/>
      <c r="U10" s="137"/>
      <c r="V10" s="121"/>
      <c r="W10" s="130"/>
    </row>
    <row r="11" spans="1:24" s="131" customFormat="1" ht="30.75">
      <c r="A11" s="109"/>
      <c r="B11" s="132"/>
      <c r="C11" s="133"/>
      <c r="D11" s="133"/>
      <c r="E11" s="130"/>
      <c r="F11" s="130"/>
      <c r="G11" s="130"/>
      <c r="H11" s="130"/>
      <c r="I11" s="134"/>
      <c r="J11" s="130"/>
      <c r="K11" s="133"/>
      <c r="L11" s="133"/>
      <c r="M11" s="135"/>
      <c r="N11" s="136"/>
      <c r="O11" s="137"/>
      <c r="P11" s="137"/>
      <c r="Q11" s="134"/>
      <c r="R11" s="130"/>
      <c r="S11" s="133"/>
      <c r="T11" s="133"/>
      <c r="U11" s="137"/>
      <c r="V11" s="121"/>
      <c r="W11" s="130"/>
    </row>
    <row r="12" spans="1:24" ht="30.75">
      <c r="A12" s="109"/>
      <c r="B12" s="132"/>
      <c r="C12" s="138" t="s">
        <v>242</v>
      </c>
      <c r="D12" s="133"/>
      <c r="E12" s="130"/>
      <c r="F12" s="130"/>
      <c r="G12" s="130"/>
      <c r="H12" s="130"/>
      <c r="I12" s="134"/>
      <c r="J12" s="130"/>
      <c r="L12" s="133"/>
      <c r="M12" s="135"/>
      <c r="N12" s="136"/>
      <c r="O12" s="137"/>
      <c r="P12" s="137"/>
      <c r="Q12" s="134"/>
      <c r="R12" s="130"/>
      <c r="S12" s="133"/>
      <c r="T12" s="133"/>
      <c r="U12" s="137"/>
      <c r="V12" s="121"/>
      <c r="W12" s="130"/>
    </row>
    <row r="13" spans="1:24" ht="30.75">
      <c r="A13" s="109"/>
      <c r="B13" s="132"/>
      <c r="C13" s="139" t="s">
        <v>243</v>
      </c>
      <c r="D13" s="133"/>
      <c r="E13" s="130"/>
      <c r="F13" s="130"/>
      <c r="G13" s="130"/>
      <c r="H13" s="130"/>
      <c r="I13" s="134"/>
      <c r="J13" s="130"/>
      <c r="L13" s="133"/>
      <c r="M13" s="135"/>
      <c r="N13" s="136"/>
      <c r="O13" s="137"/>
      <c r="P13" s="137"/>
      <c r="Q13" s="134"/>
      <c r="R13" s="130"/>
      <c r="S13" s="133"/>
      <c r="T13" s="133"/>
      <c r="U13" s="137"/>
      <c r="V13" s="121"/>
      <c r="W13" s="130"/>
    </row>
    <row r="14" spans="1:24" ht="30.75">
      <c r="A14" s="109"/>
      <c r="B14" s="132"/>
      <c r="C14" s="133"/>
      <c r="D14" s="133"/>
      <c r="E14" s="130"/>
      <c r="F14" s="130"/>
      <c r="G14" s="130"/>
      <c r="H14" s="130"/>
      <c r="I14" s="134"/>
      <c r="J14" s="130"/>
      <c r="K14" s="133"/>
      <c r="L14" s="133"/>
      <c r="M14" s="135"/>
      <c r="N14" s="136"/>
      <c r="O14" s="137"/>
      <c r="P14" s="137"/>
      <c r="Q14" s="134"/>
      <c r="R14" s="130"/>
      <c r="S14" s="133"/>
      <c r="T14" s="133"/>
      <c r="U14" s="137"/>
      <c r="V14" s="121"/>
      <c r="W14" s="130"/>
    </row>
    <row r="15" spans="1:24" ht="30.75">
      <c r="A15" s="109"/>
      <c r="B15" s="132"/>
      <c r="C15" s="133"/>
      <c r="D15" s="133"/>
      <c r="E15" s="130"/>
      <c r="F15" s="130"/>
      <c r="G15" s="130"/>
      <c r="H15" s="130"/>
      <c r="I15" s="134"/>
      <c r="J15" s="130"/>
      <c r="K15" s="133"/>
      <c r="L15" s="133"/>
      <c r="M15" s="135"/>
      <c r="N15" s="136"/>
      <c r="O15" s="137"/>
      <c r="P15" s="137"/>
      <c r="Q15" s="134"/>
      <c r="R15" s="130"/>
      <c r="S15" s="133"/>
      <c r="T15" s="133"/>
      <c r="U15" s="137"/>
      <c r="V15" s="121"/>
      <c r="W15" s="130"/>
    </row>
    <row r="16" spans="1:24" ht="30.75">
      <c r="A16" s="109"/>
      <c r="B16" s="132"/>
      <c r="C16" s="133"/>
      <c r="D16" s="133"/>
      <c r="E16" s="130"/>
      <c r="F16" s="130"/>
      <c r="G16" s="130"/>
      <c r="H16" s="130"/>
      <c r="I16" s="134"/>
      <c r="J16" s="130"/>
      <c r="K16" s="133"/>
      <c r="L16" s="133"/>
      <c r="M16" s="135"/>
      <c r="N16" s="136"/>
      <c r="O16" s="137"/>
      <c r="P16" s="137"/>
      <c r="Q16" s="134"/>
      <c r="R16" s="130"/>
      <c r="S16" s="133"/>
      <c r="T16" s="133"/>
      <c r="U16" s="137"/>
      <c r="V16" s="121"/>
      <c r="W16" s="130"/>
    </row>
    <row r="17" spans="1:23" ht="30.75">
      <c r="A17" s="109"/>
      <c r="B17" s="132"/>
      <c r="C17" s="133"/>
      <c r="D17" s="133"/>
      <c r="E17" s="130"/>
      <c r="F17" s="130"/>
      <c r="G17" s="130"/>
      <c r="H17" s="130"/>
      <c r="I17" s="134"/>
      <c r="J17" s="130"/>
      <c r="K17" s="133"/>
      <c r="L17" s="133"/>
      <c r="M17" s="135"/>
      <c r="N17" s="136"/>
      <c r="O17" s="137"/>
      <c r="P17" s="137"/>
      <c r="Q17" s="134"/>
      <c r="R17" s="130"/>
      <c r="S17" s="133"/>
      <c r="T17" s="133"/>
      <c r="U17" s="137"/>
      <c r="V17" s="121"/>
      <c r="W17" s="130"/>
    </row>
    <row r="18" spans="1:23" ht="30.75">
      <c r="A18" s="109"/>
      <c r="B18" s="132"/>
      <c r="C18" s="133"/>
      <c r="D18" s="133"/>
      <c r="E18" s="130"/>
      <c r="F18" s="130"/>
      <c r="G18" s="130"/>
      <c r="H18" s="130"/>
      <c r="I18" s="134"/>
      <c r="J18" s="130"/>
      <c r="K18" s="133"/>
      <c r="L18" s="133"/>
      <c r="M18" s="135"/>
      <c r="N18" s="136"/>
      <c r="O18" s="137"/>
      <c r="P18" s="137"/>
      <c r="Q18" s="134"/>
      <c r="R18" s="130"/>
      <c r="S18" s="133"/>
      <c r="T18" s="133"/>
      <c r="U18" s="137"/>
      <c r="V18" s="121"/>
      <c r="W18" s="130"/>
    </row>
    <row r="19" spans="1:23" ht="30.75">
      <c r="A19" s="109"/>
      <c r="B19" s="132"/>
      <c r="C19" s="133"/>
      <c r="D19" s="133"/>
      <c r="E19" s="130"/>
      <c r="F19" s="130"/>
      <c r="G19" s="130"/>
      <c r="H19" s="130"/>
      <c r="I19" s="134"/>
      <c r="J19" s="130"/>
      <c r="K19" s="133"/>
      <c r="L19" s="133"/>
      <c r="M19" s="135"/>
      <c r="N19" s="136"/>
      <c r="O19" s="137"/>
      <c r="P19" s="137"/>
      <c r="Q19" s="134"/>
      <c r="R19" s="130"/>
      <c r="S19" s="133"/>
      <c r="T19" s="133"/>
      <c r="U19" s="137"/>
      <c r="V19" s="121"/>
      <c r="W19" s="130"/>
    </row>
    <row r="20" spans="1:23" ht="30.75">
      <c r="A20" s="109"/>
      <c r="B20" s="132"/>
      <c r="C20" s="133"/>
      <c r="D20" s="133"/>
      <c r="E20" s="130"/>
      <c r="F20" s="130"/>
      <c r="G20" s="130"/>
      <c r="H20" s="130"/>
      <c r="I20" s="134"/>
      <c r="J20" s="130"/>
      <c r="K20" s="133"/>
      <c r="L20" s="133"/>
      <c r="M20" s="135"/>
      <c r="N20" s="136"/>
      <c r="O20" s="137"/>
      <c r="P20" s="137"/>
      <c r="Q20" s="134"/>
      <c r="R20" s="130"/>
      <c r="S20" s="133"/>
      <c r="T20" s="133"/>
      <c r="U20" s="137"/>
      <c r="V20" s="121"/>
      <c r="W20" s="130"/>
    </row>
    <row r="21" spans="1:23" ht="30.75">
      <c r="A21" s="109"/>
      <c r="B21" s="132"/>
      <c r="C21" s="133"/>
      <c r="D21" s="133"/>
      <c r="E21" s="130"/>
      <c r="F21" s="130"/>
      <c r="G21" s="130"/>
      <c r="H21" s="130"/>
      <c r="I21" s="134"/>
      <c r="J21" s="130"/>
      <c r="K21" s="133"/>
      <c r="L21" s="133"/>
      <c r="M21" s="135"/>
      <c r="N21" s="136"/>
      <c r="O21" s="137"/>
      <c r="P21" s="137"/>
      <c r="Q21" s="134"/>
      <c r="R21" s="130"/>
      <c r="S21" s="133"/>
      <c r="T21" s="133"/>
      <c r="U21" s="137"/>
      <c r="V21" s="121"/>
      <c r="W21" s="130"/>
    </row>
    <row r="22" spans="1:23" ht="30.75">
      <c r="A22" s="109"/>
      <c r="B22" s="132"/>
      <c r="C22" s="133"/>
      <c r="D22" s="133"/>
      <c r="E22" s="130"/>
      <c r="F22" s="130"/>
      <c r="G22" s="130"/>
      <c r="H22" s="130"/>
      <c r="I22" s="134"/>
      <c r="J22" s="130"/>
      <c r="K22" s="133"/>
      <c r="L22" s="133"/>
      <c r="M22" s="135"/>
      <c r="N22" s="136"/>
      <c r="O22" s="137"/>
      <c r="P22" s="137"/>
      <c r="Q22" s="134"/>
      <c r="R22" s="130"/>
      <c r="S22" s="133"/>
      <c r="T22" s="133"/>
      <c r="U22" s="137"/>
      <c r="V22" s="121"/>
      <c r="W22" s="130"/>
    </row>
    <row r="23" spans="1:23" ht="30.75">
      <c r="A23" s="109"/>
      <c r="B23" s="132"/>
      <c r="C23" s="133"/>
      <c r="D23" s="133"/>
      <c r="E23" s="130"/>
      <c r="F23" s="130"/>
      <c r="G23" s="130"/>
      <c r="H23" s="130"/>
      <c r="I23" s="134"/>
      <c r="J23" s="130"/>
      <c r="K23" s="133"/>
      <c r="L23" s="133"/>
      <c r="M23" s="135"/>
      <c r="N23" s="136"/>
      <c r="O23" s="137"/>
      <c r="P23" s="137"/>
      <c r="Q23" s="134"/>
      <c r="R23" s="130"/>
      <c r="S23" s="133"/>
      <c r="T23" s="133"/>
      <c r="U23" s="137"/>
      <c r="V23" s="121"/>
      <c r="W23" s="130"/>
    </row>
    <row r="24" spans="1:23" ht="30.75">
      <c r="A24" s="109"/>
      <c r="B24" s="132"/>
      <c r="C24" s="133"/>
      <c r="D24" s="133"/>
      <c r="E24" s="130"/>
      <c r="F24" s="130"/>
      <c r="G24" s="130"/>
      <c r="H24" s="130"/>
      <c r="I24" s="134"/>
      <c r="J24" s="130"/>
      <c r="K24" s="133"/>
      <c r="L24" s="133"/>
      <c r="M24" s="135"/>
      <c r="N24" s="136"/>
      <c r="O24" s="137"/>
      <c r="P24" s="137"/>
      <c r="Q24" s="134"/>
      <c r="R24" s="130"/>
      <c r="S24" s="133"/>
      <c r="T24" s="133"/>
      <c r="U24" s="137"/>
      <c r="V24" s="121"/>
      <c r="W24" s="130"/>
    </row>
    <row r="25" spans="1:23" ht="30.75">
      <c r="A25" s="109"/>
      <c r="B25" s="132"/>
      <c r="C25" s="133"/>
      <c r="D25" s="133"/>
      <c r="E25" s="130"/>
      <c r="F25" s="130"/>
      <c r="G25" s="130"/>
      <c r="H25" s="130"/>
      <c r="I25" s="134"/>
      <c r="J25" s="130"/>
      <c r="K25" s="133"/>
      <c r="L25" s="133"/>
      <c r="M25" s="135"/>
      <c r="N25" s="136"/>
      <c r="O25" s="137"/>
      <c r="P25" s="137"/>
      <c r="Q25" s="134"/>
      <c r="R25" s="130"/>
      <c r="S25" s="133"/>
      <c r="T25" s="133"/>
      <c r="U25" s="137"/>
      <c r="V25" s="121"/>
      <c r="W25" s="130"/>
    </row>
    <row r="26" spans="1:23" ht="30.75">
      <c r="A26" s="109"/>
      <c r="B26" s="132"/>
      <c r="C26" s="133"/>
      <c r="D26" s="133"/>
      <c r="E26" s="130"/>
      <c r="F26" s="130"/>
      <c r="G26" s="130"/>
      <c r="H26" s="130"/>
      <c r="I26" s="134"/>
      <c r="J26" s="130"/>
      <c r="K26" s="133"/>
      <c r="L26" s="133"/>
      <c r="M26" s="135"/>
      <c r="N26" s="136"/>
      <c r="O26" s="137"/>
      <c r="P26" s="137"/>
      <c r="Q26" s="134"/>
      <c r="R26" s="130"/>
      <c r="S26" s="133"/>
      <c r="T26" s="133"/>
      <c r="U26" s="137"/>
      <c r="V26" s="121"/>
      <c r="W26" s="130"/>
    </row>
    <row r="27" spans="1:23" ht="30.75">
      <c r="A27" s="109"/>
      <c r="B27" s="132"/>
      <c r="C27" s="133"/>
      <c r="D27" s="133"/>
      <c r="E27" s="130"/>
      <c r="F27" s="130"/>
      <c r="G27" s="130"/>
      <c r="H27" s="130"/>
      <c r="I27" s="134"/>
      <c r="J27" s="130"/>
      <c r="K27" s="133"/>
      <c r="L27" s="133"/>
      <c r="M27" s="135"/>
      <c r="N27" s="136"/>
      <c r="O27" s="137"/>
      <c r="P27" s="137"/>
      <c r="Q27" s="134"/>
      <c r="R27" s="130"/>
      <c r="S27" s="133"/>
      <c r="T27" s="133"/>
      <c r="U27" s="137"/>
      <c r="V27" s="121"/>
      <c r="W27" s="130"/>
    </row>
    <row r="28" spans="1:23" ht="30.75">
      <c r="A28" s="109"/>
      <c r="B28" s="132"/>
      <c r="C28" s="133"/>
      <c r="D28" s="133"/>
      <c r="E28" s="130"/>
      <c r="F28" s="130"/>
      <c r="G28" s="130"/>
      <c r="H28" s="130"/>
      <c r="I28" s="134"/>
      <c r="J28" s="130"/>
      <c r="K28" s="133"/>
      <c r="L28" s="133"/>
      <c r="M28" s="135"/>
      <c r="N28" s="136"/>
      <c r="O28" s="137"/>
      <c r="P28" s="137"/>
      <c r="Q28" s="134"/>
      <c r="R28" s="130"/>
      <c r="S28" s="133"/>
      <c r="T28" s="133"/>
      <c r="U28" s="137"/>
      <c r="V28" s="121"/>
      <c r="W28" s="130"/>
    </row>
    <row r="29" spans="1:23" ht="30.75">
      <c r="A29" s="109"/>
      <c r="B29" s="132"/>
      <c r="C29" s="133"/>
      <c r="D29" s="133"/>
      <c r="E29" s="130"/>
      <c r="F29" s="130"/>
      <c r="G29" s="130"/>
      <c r="H29" s="130"/>
      <c r="I29" s="134"/>
      <c r="J29" s="130"/>
      <c r="K29" s="133"/>
      <c r="L29" s="133"/>
      <c r="M29" s="135"/>
      <c r="N29" s="136"/>
      <c r="O29" s="137"/>
      <c r="P29" s="137"/>
      <c r="Q29" s="134"/>
      <c r="R29" s="130"/>
      <c r="S29" s="133"/>
      <c r="T29" s="133"/>
      <c r="U29" s="137"/>
      <c r="V29" s="121"/>
      <c r="W29" s="130"/>
    </row>
    <row r="30" spans="1:23" ht="30.75">
      <c r="A30" s="109"/>
      <c r="B30" s="132"/>
      <c r="C30" s="133"/>
      <c r="D30" s="133"/>
      <c r="E30" s="130"/>
      <c r="F30" s="130"/>
      <c r="G30" s="130"/>
      <c r="H30" s="130"/>
      <c r="I30" s="134"/>
      <c r="J30" s="130"/>
      <c r="K30" s="133"/>
      <c r="L30" s="133"/>
      <c r="M30" s="135"/>
      <c r="N30" s="136"/>
      <c r="O30" s="137"/>
      <c r="P30" s="137"/>
      <c r="Q30" s="134"/>
      <c r="R30" s="130"/>
      <c r="S30" s="133"/>
      <c r="T30" s="133"/>
      <c r="U30" s="137"/>
      <c r="V30" s="121"/>
      <c r="W30" s="130"/>
    </row>
    <row r="31" spans="1:23" ht="31.5" thickBot="1">
      <c r="A31" s="109"/>
      <c r="B31" s="140"/>
      <c r="C31" s="141"/>
      <c r="D31" s="141"/>
      <c r="E31" s="142"/>
      <c r="F31" s="142"/>
      <c r="G31" s="142"/>
      <c r="H31" s="142"/>
      <c r="I31" s="143"/>
      <c r="J31" s="142"/>
      <c r="K31" s="141"/>
      <c r="L31" s="141"/>
      <c r="M31" s="144"/>
      <c r="N31" s="145"/>
      <c r="O31" s="146"/>
      <c r="P31" s="146"/>
      <c r="Q31" s="143"/>
      <c r="R31" s="142"/>
      <c r="S31" s="141"/>
      <c r="T31" s="141"/>
      <c r="U31" s="146"/>
      <c r="V31" s="147"/>
      <c r="W31" s="130"/>
    </row>
    <row r="32" spans="1:23">
      <c r="A32" s="133"/>
      <c r="B32" s="133"/>
      <c r="C32" s="133"/>
      <c r="D32" s="133"/>
      <c r="E32" s="130"/>
      <c r="F32" s="130"/>
      <c r="G32" s="130"/>
      <c r="H32" s="130"/>
      <c r="I32" s="134"/>
      <c r="J32" s="130"/>
      <c r="K32" s="133"/>
      <c r="L32" s="133"/>
      <c r="M32" s="135"/>
      <c r="N32" s="136"/>
      <c r="O32" s="137"/>
      <c r="P32" s="137"/>
      <c r="Q32" s="134"/>
      <c r="R32" s="130"/>
      <c r="S32" s="133"/>
      <c r="T32" s="133"/>
      <c r="U32" s="137"/>
      <c r="V32" s="137"/>
      <c r="W32" s="130"/>
    </row>
    <row r="33" spans="2:23">
      <c r="B33" s="148"/>
      <c r="C33" s="148"/>
      <c r="D33" s="148"/>
      <c r="E33" s="148"/>
      <c r="F33" s="148"/>
      <c r="G33" s="148"/>
      <c r="H33" s="148"/>
      <c r="I33" s="148"/>
      <c r="J33" s="148"/>
      <c r="K33" s="148"/>
      <c r="L33" s="148"/>
      <c r="M33" s="148"/>
      <c r="N33" s="148"/>
      <c r="O33" s="148"/>
      <c r="P33" s="148"/>
      <c r="Q33" s="148"/>
      <c r="R33" s="148"/>
      <c r="S33" s="148"/>
      <c r="T33" s="148"/>
      <c r="U33" s="148"/>
      <c r="V33" s="148"/>
      <c r="W33" s="148"/>
    </row>
    <row r="34" spans="2:23">
      <c r="B34" s="148"/>
      <c r="C34" s="148"/>
      <c r="D34" s="148"/>
      <c r="E34" s="148"/>
      <c r="F34" s="148"/>
      <c r="G34" s="148"/>
      <c r="H34" s="148"/>
      <c r="I34" s="148"/>
      <c r="J34" s="148"/>
      <c r="K34" s="148"/>
      <c r="L34" s="148"/>
      <c r="M34" s="148"/>
      <c r="N34" s="148"/>
      <c r="O34" s="148"/>
      <c r="P34" s="148"/>
      <c r="Q34" s="148"/>
      <c r="R34" s="148"/>
      <c r="S34" s="148"/>
      <c r="T34" s="148"/>
      <c r="U34" s="148"/>
      <c r="V34" s="148"/>
      <c r="W34" s="148"/>
    </row>
    <row r="35" spans="2:23">
      <c r="B35" s="148"/>
      <c r="C35" s="148"/>
      <c r="D35" s="148"/>
      <c r="E35" s="148"/>
      <c r="F35" s="148"/>
      <c r="G35" s="148"/>
      <c r="H35" s="148"/>
      <c r="I35" s="148"/>
      <c r="J35" s="148"/>
      <c r="K35" s="148"/>
      <c r="L35" s="148"/>
      <c r="M35" s="148"/>
      <c r="N35" s="148"/>
      <c r="O35" s="148"/>
      <c r="P35" s="148"/>
      <c r="Q35" s="148"/>
      <c r="R35" s="148"/>
      <c r="S35" s="148"/>
      <c r="T35" s="148"/>
      <c r="U35" s="148"/>
      <c r="V35" s="148"/>
      <c r="W35" s="148"/>
    </row>
    <row r="36" spans="2:23">
      <c r="B36" s="148"/>
      <c r="C36" s="148"/>
      <c r="D36" s="148"/>
      <c r="E36" s="148"/>
      <c r="F36" s="148"/>
      <c r="G36" s="148"/>
      <c r="H36" s="148"/>
      <c r="I36" s="148"/>
      <c r="J36" s="148"/>
      <c r="K36" s="148"/>
      <c r="L36" s="148"/>
      <c r="M36" s="148"/>
      <c r="N36" s="148"/>
      <c r="O36" s="148"/>
      <c r="P36" s="148"/>
      <c r="Q36" s="148"/>
      <c r="R36" s="148"/>
      <c r="S36" s="148"/>
      <c r="T36" s="148"/>
      <c r="U36" s="148"/>
      <c r="V36" s="148"/>
      <c r="W36" s="148"/>
    </row>
    <row r="37" spans="2:23">
      <c r="B37" s="148"/>
      <c r="C37" s="148"/>
      <c r="D37" s="148"/>
      <c r="E37" s="148"/>
      <c r="F37" s="148"/>
      <c r="G37" s="148"/>
      <c r="H37" s="148"/>
      <c r="I37" s="148"/>
      <c r="J37" s="148"/>
      <c r="K37" s="148"/>
      <c r="L37" s="148"/>
      <c r="M37" s="148"/>
      <c r="N37" s="148"/>
      <c r="O37" s="148"/>
      <c r="P37" s="148"/>
      <c r="Q37" s="148"/>
      <c r="R37" s="148"/>
      <c r="S37" s="148"/>
      <c r="T37" s="148"/>
      <c r="U37" s="148"/>
      <c r="V37" s="148"/>
      <c r="W37" s="148"/>
    </row>
    <row r="38" spans="2:23">
      <c r="B38" s="148"/>
      <c r="C38" s="148"/>
      <c r="D38" s="148"/>
      <c r="E38" s="148"/>
      <c r="F38" s="148"/>
      <c r="G38" s="148"/>
      <c r="H38" s="148"/>
      <c r="I38" s="148"/>
      <c r="J38" s="148"/>
      <c r="K38" s="148"/>
      <c r="L38" s="148"/>
      <c r="M38" s="148"/>
      <c r="N38" s="148"/>
      <c r="O38" s="148"/>
      <c r="P38" s="148"/>
      <c r="Q38" s="148"/>
      <c r="R38" s="148"/>
      <c r="S38" s="148"/>
      <c r="T38" s="148"/>
      <c r="U38" s="148"/>
      <c r="V38" s="148"/>
      <c r="W38" s="148"/>
    </row>
    <row r="39" spans="2:23">
      <c r="B39" s="148"/>
      <c r="C39" s="148"/>
      <c r="D39" s="148"/>
      <c r="E39" s="148"/>
      <c r="F39" s="148"/>
      <c r="G39" s="148"/>
      <c r="H39" s="148"/>
      <c r="I39" s="148"/>
      <c r="J39" s="148"/>
      <c r="K39" s="148"/>
      <c r="L39" s="148"/>
      <c r="M39" s="148"/>
      <c r="N39" s="148"/>
      <c r="O39" s="148"/>
      <c r="P39" s="148"/>
      <c r="Q39" s="148"/>
      <c r="R39" s="148"/>
      <c r="S39" s="148"/>
      <c r="T39" s="148"/>
      <c r="U39" s="148"/>
      <c r="V39" s="148"/>
      <c r="W39" s="148"/>
    </row>
    <row r="40" spans="2:23">
      <c r="B40" s="148"/>
      <c r="C40" s="148"/>
      <c r="D40" s="148"/>
      <c r="E40" s="148"/>
      <c r="F40" s="148"/>
      <c r="G40" s="148"/>
      <c r="H40" s="148"/>
      <c r="I40" s="148"/>
      <c r="J40" s="148"/>
      <c r="K40" s="148"/>
      <c r="L40" s="148"/>
      <c r="M40" s="148"/>
      <c r="N40" s="148"/>
      <c r="O40" s="148"/>
      <c r="P40" s="148"/>
      <c r="Q40" s="148"/>
      <c r="R40" s="148"/>
      <c r="S40" s="148"/>
      <c r="T40" s="148"/>
      <c r="U40" s="148"/>
      <c r="V40" s="148"/>
      <c r="W40" s="148"/>
    </row>
    <row r="41" spans="2:23">
      <c r="B41" s="148"/>
      <c r="C41" s="148"/>
      <c r="D41" s="148"/>
      <c r="E41" s="148"/>
      <c r="F41" s="148"/>
      <c r="G41" s="148"/>
      <c r="H41" s="148"/>
      <c r="I41" s="148"/>
      <c r="J41" s="148"/>
      <c r="K41" s="148"/>
      <c r="L41" s="148"/>
      <c r="M41" s="148"/>
      <c r="N41" s="148"/>
      <c r="O41" s="148"/>
      <c r="P41" s="148"/>
      <c r="Q41" s="148"/>
      <c r="R41" s="148"/>
      <c r="S41" s="148"/>
      <c r="T41" s="148"/>
      <c r="U41" s="148"/>
      <c r="V41" s="148"/>
      <c r="W41" s="148"/>
    </row>
  </sheetData>
  <mergeCells count="1">
    <mergeCell ref="G3:P5"/>
  </mergeCells>
  <dataValidations count="1">
    <dataValidation type="textLength" allowBlank="1" showInputMessage="1" showErrorMessage="1" sqref="U15:U30">
      <formula1>1</formula1>
      <formula2>3</formula2>
    </dataValidation>
  </dataValidations>
  <printOptions horizontalCentered="1" verticalCentered="1"/>
  <pageMargins left="0.2" right="0.2" top="0.25" bottom="0.25" header="0.3" footer="0.3"/>
  <pageSetup paperSize="341" scale="86"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15</xdr:col>
                    <xdr:colOff>857250</xdr:colOff>
                    <xdr:row>0</xdr:row>
                    <xdr:rowOff>0</xdr:rowOff>
                  </from>
                  <to>
                    <xdr:col>16</xdr:col>
                    <xdr:colOff>0</xdr:colOff>
                    <xdr:row>2</xdr:row>
                    <xdr:rowOff>171450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15</xdr:col>
                    <xdr:colOff>857250</xdr:colOff>
                    <xdr:row>0</xdr:row>
                    <xdr:rowOff>0</xdr:rowOff>
                  </from>
                  <to>
                    <xdr:col>16</xdr:col>
                    <xdr:colOff>0</xdr:colOff>
                    <xdr:row>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41"/>
  <sheetViews>
    <sheetView workbookViewId="0">
      <selection activeCell="C4" sqref="C4"/>
    </sheetView>
  </sheetViews>
  <sheetFormatPr defaultColWidth="11.42578125" defaultRowHeight="15"/>
  <cols>
    <col min="1" max="1" width="2.28515625" style="107" customWidth="1"/>
    <col min="2" max="2" width="8.85546875" style="108" customWidth="1"/>
    <col min="3" max="3" width="4.28515625" style="108" customWidth="1"/>
    <col min="4" max="4" width="5.7109375" style="108" customWidth="1"/>
    <col min="5" max="5" width="4.140625" style="108" customWidth="1"/>
    <col min="6" max="6" width="3.7109375" style="108" customWidth="1"/>
    <col min="7" max="7" width="6" style="108" customWidth="1"/>
    <col min="8" max="8" width="5.140625" style="108" customWidth="1"/>
    <col min="9" max="10" width="5.28515625" style="108" customWidth="1"/>
    <col min="11" max="12" width="4.140625" style="108" customWidth="1"/>
    <col min="13" max="13" width="4.42578125" style="108" customWidth="1"/>
    <col min="14" max="14" width="5" style="108" customWidth="1"/>
    <col min="15" max="15" width="4.140625" style="108" customWidth="1"/>
    <col min="16" max="16" width="5.140625" style="108" customWidth="1"/>
    <col min="17" max="17" width="5.85546875" style="108" customWidth="1"/>
    <col min="18" max="18" width="5.5703125" style="108" customWidth="1"/>
    <col min="19" max="20" width="4.7109375" style="108" customWidth="1"/>
    <col min="21" max="21" width="3.7109375" style="108" customWidth="1"/>
    <col min="22" max="22" width="2.42578125" style="108" customWidth="1"/>
    <col min="23" max="23" width="1.85546875" style="108" customWidth="1"/>
    <col min="24" max="24" width="1.5703125" style="108" customWidth="1"/>
    <col min="25" max="25" width="11.42578125" style="108" hidden="1" customWidth="1"/>
    <col min="26" max="26" width="1" style="108" customWidth="1"/>
    <col min="27" max="27" width="1.140625" style="108" customWidth="1"/>
    <col min="28" max="16384" width="11.42578125" style="108"/>
  </cols>
  <sheetData>
    <row r="1" spans="1:24" ht="15.75" thickBot="1"/>
    <row r="2" spans="1:24" ht="19.149999999999999" customHeight="1">
      <c r="A2" s="109"/>
      <c r="B2" s="110"/>
      <c r="C2" s="111"/>
      <c r="D2" s="111"/>
      <c r="E2" s="111"/>
      <c r="F2" s="112"/>
      <c r="G2" s="112"/>
      <c r="H2" s="112"/>
      <c r="I2" s="112"/>
      <c r="J2" s="112"/>
      <c r="K2" s="112"/>
      <c r="L2" s="112"/>
      <c r="M2" s="112"/>
      <c r="N2" s="112"/>
      <c r="O2" s="112"/>
      <c r="P2" s="112"/>
      <c r="Q2" s="112"/>
      <c r="R2" s="112"/>
      <c r="S2" s="112"/>
      <c r="T2" s="112"/>
      <c r="U2" s="112"/>
      <c r="V2" s="113"/>
      <c r="W2" s="107"/>
    </row>
    <row r="3" spans="1:24" ht="19.149999999999999" customHeight="1">
      <c r="A3" s="109"/>
      <c r="B3" s="114"/>
      <c r="C3" s="107"/>
      <c r="D3" s="107"/>
      <c r="E3" s="107"/>
      <c r="F3" s="115"/>
      <c r="G3" s="814" t="s">
        <v>585</v>
      </c>
      <c r="H3" s="814"/>
      <c r="I3" s="814"/>
      <c r="J3" s="814"/>
      <c r="K3" s="814"/>
      <c r="L3" s="814"/>
      <c r="M3" s="814"/>
      <c r="N3" s="814"/>
      <c r="O3" s="814"/>
      <c r="P3" s="814"/>
      <c r="Q3" s="118"/>
      <c r="R3" s="116"/>
      <c r="S3" s="116"/>
      <c r="T3" s="116"/>
      <c r="U3" s="116"/>
      <c r="V3" s="117"/>
      <c r="W3" s="118"/>
      <c r="X3" s="107"/>
    </row>
    <row r="4" spans="1:24" ht="19.149999999999999" customHeight="1">
      <c r="A4" s="109"/>
      <c r="B4" s="114"/>
      <c r="C4" s="107"/>
      <c r="D4" s="107"/>
      <c r="E4" s="107"/>
      <c r="F4" s="115"/>
      <c r="G4" s="814"/>
      <c r="H4" s="814"/>
      <c r="I4" s="814"/>
      <c r="J4" s="814"/>
      <c r="K4" s="814"/>
      <c r="L4" s="814"/>
      <c r="M4" s="814"/>
      <c r="N4" s="814"/>
      <c r="O4" s="814"/>
      <c r="P4" s="814"/>
      <c r="Q4" s="118"/>
      <c r="R4" s="116"/>
      <c r="S4" s="116"/>
      <c r="T4" s="116"/>
      <c r="U4" s="116"/>
      <c r="V4" s="117"/>
      <c r="W4" s="118"/>
      <c r="X4" s="107"/>
    </row>
    <row r="5" spans="1:24" ht="19.149999999999999" customHeight="1">
      <c r="A5" s="109"/>
      <c r="B5" s="119"/>
      <c r="C5" s="107"/>
      <c r="D5" s="107"/>
      <c r="E5" s="107"/>
      <c r="F5" s="115"/>
      <c r="G5" s="814"/>
      <c r="H5" s="814"/>
      <c r="I5" s="814"/>
      <c r="J5" s="814"/>
      <c r="K5" s="814"/>
      <c r="L5" s="814"/>
      <c r="M5" s="814"/>
      <c r="N5" s="814"/>
      <c r="O5" s="814"/>
      <c r="P5" s="814"/>
      <c r="Q5" s="118"/>
      <c r="R5" s="116"/>
      <c r="S5" s="116"/>
      <c r="T5" s="116"/>
      <c r="U5" s="116"/>
      <c r="V5" s="117"/>
      <c r="W5" s="118"/>
      <c r="X5" s="107"/>
    </row>
    <row r="6" spans="1:24" ht="19.149999999999999" customHeight="1" thickBot="1">
      <c r="A6" s="109"/>
      <c r="B6" s="114"/>
      <c r="C6" s="107"/>
      <c r="D6" s="120"/>
      <c r="E6" s="120"/>
      <c r="F6" s="107"/>
      <c r="G6" s="107"/>
      <c r="H6" s="107"/>
      <c r="I6" s="107"/>
      <c r="J6" s="107"/>
      <c r="K6" s="107"/>
      <c r="L6" s="107"/>
      <c r="M6" s="107"/>
      <c r="N6" s="107"/>
      <c r="O6" s="107"/>
      <c r="P6" s="107"/>
      <c r="Q6" s="107"/>
      <c r="R6" s="107"/>
      <c r="S6" s="107"/>
      <c r="T6" s="107"/>
      <c r="U6" s="107"/>
      <c r="V6" s="121"/>
      <c r="W6" s="107"/>
    </row>
    <row r="7" spans="1:24" s="131" customFormat="1" ht="30.75">
      <c r="A7" s="109"/>
      <c r="B7" s="122"/>
      <c r="C7" s="123"/>
      <c r="D7" s="123"/>
      <c r="E7" s="124"/>
      <c r="F7" s="124"/>
      <c r="G7" s="124"/>
      <c r="H7" s="124"/>
      <c r="I7" s="125"/>
      <c r="J7" s="124"/>
      <c r="K7" s="123"/>
      <c r="L7" s="123"/>
      <c r="M7" s="126"/>
      <c r="N7" s="127"/>
      <c r="O7" s="128"/>
      <c r="P7" s="128"/>
      <c r="Q7" s="125"/>
      <c r="R7" s="124"/>
      <c r="S7" s="123"/>
      <c r="T7" s="123"/>
      <c r="U7" s="128"/>
      <c r="V7" s="129"/>
      <c r="W7" s="130"/>
    </row>
    <row r="8" spans="1:24" s="131" customFormat="1" ht="30.75">
      <c r="A8" s="109"/>
      <c r="B8" s="132"/>
      <c r="C8" s="133"/>
      <c r="D8" s="133"/>
      <c r="E8" s="130"/>
      <c r="F8" s="130"/>
      <c r="G8" s="130"/>
      <c r="H8" s="130"/>
      <c r="I8" s="134"/>
      <c r="J8" s="130"/>
      <c r="K8" s="133"/>
      <c r="L8" s="133"/>
      <c r="M8" s="135"/>
      <c r="N8" s="136"/>
      <c r="O8" s="137"/>
      <c r="P8" s="137"/>
      <c r="Q8" s="134"/>
      <c r="R8" s="130"/>
      <c r="S8" s="133"/>
      <c r="T8" s="133"/>
      <c r="U8" s="137"/>
      <c r="V8" s="121"/>
      <c r="W8" s="130"/>
    </row>
    <row r="9" spans="1:24" s="131" customFormat="1" ht="30.75">
      <c r="A9" s="109"/>
      <c r="B9" s="132"/>
      <c r="C9" s="133"/>
      <c r="D9" s="133"/>
      <c r="E9" s="130"/>
      <c r="F9" s="130"/>
      <c r="G9" s="130"/>
      <c r="H9" s="130"/>
      <c r="I9" s="134"/>
      <c r="J9" s="130"/>
      <c r="K9" s="133"/>
      <c r="L9" s="133"/>
      <c r="M9" s="135"/>
      <c r="N9" s="136"/>
      <c r="O9" s="137"/>
      <c r="P9" s="137"/>
      <c r="Q9" s="134"/>
      <c r="R9" s="130"/>
      <c r="S9" s="133"/>
      <c r="T9" s="133"/>
      <c r="U9" s="137"/>
      <c r="V9" s="121"/>
      <c r="W9" s="130"/>
    </row>
    <row r="10" spans="1:24" s="131" customFormat="1" ht="30.75">
      <c r="A10" s="109"/>
      <c r="B10" s="132"/>
      <c r="C10" s="133"/>
      <c r="D10" s="133"/>
      <c r="E10" s="130"/>
      <c r="F10" s="130"/>
      <c r="G10" s="130"/>
      <c r="H10" s="130"/>
      <c r="I10" s="134"/>
      <c r="J10" s="130"/>
      <c r="K10" s="133"/>
      <c r="L10" s="133"/>
      <c r="M10" s="135"/>
      <c r="N10" s="136"/>
      <c r="O10" s="137"/>
      <c r="P10" s="137"/>
      <c r="Q10" s="134"/>
      <c r="R10" s="130"/>
      <c r="S10" s="133"/>
      <c r="T10" s="133"/>
      <c r="U10" s="137"/>
      <c r="V10" s="121"/>
      <c r="W10" s="130"/>
    </row>
    <row r="11" spans="1:24" s="131" customFormat="1" ht="30.75">
      <c r="A11" s="109"/>
      <c r="B11" s="132"/>
      <c r="C11" s="133"/>
      <c r="D11" s="133"/>
      <c r="E11" s="130"/>
      <c r="F11" s="130"/>
      <c r="G11" s="130"/>
      <c r="H11" s="130"/>
      <c r="I11" s="134"/>
      <c r="J11" s="130"/>
      <c r="K11" s="133"/>
      <c r="L11" s="133"/>
      <c r="M11" s="135"/>
      <c r="N11" s="136"/>
      <c r="O11" s="137"/>
      <c r="P11" s="137"/>
      <c r="Q11" s="134"/>
      <c r="R11" s="130"/>
      <c r="S11" s="133"/>
      <c r="T11" s="133"/>
      <c r="U11" s="137"/>
      <c r="V11" s="121"/>
      <c r="W11" s="130"/>
    </row>
    <row r="12" spans="1:24" ht="30.75">
      <c r="A12" s="109"/>
      <c r="B12" s="132"/>
      <c r="C12" s="815" t="s">
        <v>586</v>
      </c>
      <c r="D12" s="815"/>
      <c r="E12" s="815"/>
      <c r="F12" s="815"/>
      <c r="G12" s="815"/>
      <c r="H12" s="815"/>
      <c r="I12" s="815"/>
      <c r="J12" s="815"/>
      <c r="K12" s="815"/>
      <c r="L12" s="815"/>
      <c r="M12" s="815"/>
      <c r="N12" s="815"/>
      <c r="O12" s="815"/>
      <c r="P12" s="815"/>
      <c r="Q12" s="815"/>
      <c r="R12" s="815"/>
      <c r="S12" s="815"/>
      <c r="T12" s="133"/>
      <c r="U12" s="137"/>
      <c r="V12" s="121"/>
      <c r="W12" s="130"/>
    </row>
    <row r="13" spans="1:24" ht="30.75">
      <c r="A13" s="109"/>
      <c r="B13" s="132"/>
      <c r="C13" s="139"/>
      <c r="D13" s="133"/>
      <c r="E13" s="130"/>
      <c r="F13" s="130"/>
      <c r="G13" s="130"/>
      <c r="H13" s="130"/>
      <c r="I13" s="134"/>
      <c r="J13" s="130"/>
      <c r="L13" s="133"/>
      <c r="M13" s="135"/>
      <c r="N13" s="136"/>
      <c r="O13" s="137"/>
      <c r="P13" s="137"/>
      <c r="Q13" s="134"/>
      <c r="R13" s="130"/>
      <c r="S13" s="133"/>
      <c r="T13" s="133"/>
      <c r="U13" s="137"/>
      <c r="V13" s="121"/>
      <c r="W13" s="130"/>
    </row>
    <row r="14" spans="1:24" ht="30.75">
      <c r="A14" s="109"/>
      <c r="B14" s="132"/>
      <c r="C14" s="133"/>
      <c r="D14" s="133"/>
      <c r="E14" s="130"/>
      <c r="F14" s="130"/>
      <c r="G14" s="130"/>
      <c r="H14" s="130"/>
      <c r="I14" s="134"/>
      <c r="J14" s="130"/>
      <c r="K14" s="133"/>
      <c r="L14" s="133"/>
      <c r="M14" s="135"/>
      <c r="N14" s="136"/>
      <c r="O14" s="137"/>
      <c r="P14" s="137"/>
      <c r="Q14" s="134"/>
      <c r="R14" s="130"/>
      <c r="S14" s="133"/>
      <c r="T14" s="133"/>
      <c r="U14" s="137"/>
      <c r="V14" s="121"/>
      <c r="W14" s="130"/>
    </row>
    <row r="15" spans="1:24" ht="30.75">
      <c r="A15" s="109"/>
      <c r="B15" s="132"/>
      <c r="C15" s="133"/>
      <c r="D15" s="133"/>
      <c r="E15" s="130"/>
      <c r="F15" s="130"/>
      <c r="G15" s="130"/>
      <c r="H15" s="130"/>
      <c r="I15" s="134"/>
      <c r="J15" s="130"/>
      <c r="K15" s="133"/>
      <c r="L15" s="133"/>
      <c r="M15" s="135"/>
      <c r="N15" s="136"/>
      <c r="O15" s="137"/>
      <c r="P15" s="137"/>
      <c r="Q15" s="134"/>
      <c r="R15" s="130"/>
      <c r="S15" s="133"/>
      <c r="T15" s="133"/>
      <c r="U15" s="137"/>
      <c r="V15" s="121"/>
      <c r="W15" s="130"/>
    </row>
    <row r="16" spans="1:24" ht="30.75">
      <c r="A16" s="109"/>
      <c r="B16" s="132"/>
      <c r="C16" s="133"/>
      <c r="D16" s="133"/>
      <c r="E16" s="130"/>
      <c r="F16" s="130"/>
      <c r="G16" s="130"/>
      <c r="H16" s="130"/>
      <c r="I16" s="134"/>
      <c r="J16" s="130"/>
      <c r="K16" s="133"/>
      <c r="L16" s="133"/>
      <c r="M16" s="135"/>
      <c r="N16" s="136"/>
      <c r="O16" s="137"/>
      <c r="P16" s="137"/>
      <c r="Q16" s="134"/>
      <c r="R16" s="130"/>
      <c r="S16" s="133"/>
      <c r="T16" s="133"/>
      <c r="U16" s="137"/>
      <c r="V16" s="121"/>
      <c r="W16" s="130"/>
    </row>
    <row r="17" spans="1:23" ht="30.75">
      <c r="A17" s="109"/>
      <c r="B17" s="132"/>
      <c r="C17" s="133"/>
      <c r="D17" s="133"/>
      <c r="E17" s="130"/>
      <c r="F17" s="130"/>
      <c r="G17" s="130"/>
      <c r="H17" s="130"/>
      <c r="I17" s="134"/>
      <c r="J17" s="130"/>
      <c r="K17" s="133"/>
      <c r="L17" s="133"/>
      <c r="M17" s="135"/>
      <c r="N17" s="136"/>
      <c r="O17" s="137"/>
      <c r="P17" s="137"/>
      <c r="Q17" s="134"/>
      <c r="R17" s="130"/>
      <c r="S17" s="133"/>
      <c r="T17" s="133"/>
      <c r="U17" s="137"/>
      <c r="V17" s="121"/>
      <c r="W17" s="130"/>
    </row>
    <row r="18" spans="1:23" ht="30.75">
      <c r="A18" s="109"/>
      <c r="B18" s="132"/>
      <c r="C18" s="133"/>
      <c r="D18" s="133"/>
      <c r="E18" s="130"/>
      <c r="F18" s="130"/>
      <c r="G18" s="130"/>
      <c r="H18" s="130"/>
      <c r="I18" s="134"/>
      <c r="J18" s="130"/>
      <c r="K18" s="133"/>
      <c r="L18" s="133"/>
      <c r="M18" s="135"/>
      <c r="N18" s="136"/>
      <c r="O18" s="137"/>
      <c r="P18" s="137"/>
      <c r="Q18" s="134"/>
      <c r="R18" s="130"/>
      <c r="S18" s="133"/>
      <c r="T18" s="133"/>
      <c r="U18" s="137"/>
      <c r="V18" s="121"/>
      <c r="W18" s="130"/>
    </row>
    <row r="19" spans="1:23" ht="30.75">
      <c r="A19" s="109"/>
      <c r="B19" s="132"/>
      <c r="C19" s="133"/>
      <c r="D19" s="133"/>
      <c r="E19" s="130"/>
      <c r="F19" s="130"/>
      <c r="G19" s="130"/>
      <c r="H19" s="130"/>
      <c r="I19" s="134"/>
      <c r="J19" s="130"/>
      <c r="K19" s="133"/>
      <c r="L19" s="133"/>
      <c r="M19" s="135"/>
      <c r="N19" s="136"/>
      <c r="O19" s="137"/>
      <c r="P19" s="137"/>
      <c r="Q19" s="134"/>
      <c r="R19" s="130"/>
      <c r="S19" s="133"/>
      <c r="T19" s="133"/>
      <c r="U19" s="137"/>
      <c r="V19" s="121"/>
      <c r="W19" s="130"/>
    </row>
    <row r="20" spans="1:23" ht="30.75">
      <c r="A20" s="109"/>
      <c r="B20" s="132"/>
      <c r="C20" s="133"/>
      <c r="D20" s="133"/>
      <c r="E20" s="130"/>
      <c r="F20" s="130"/>
      <c r="G20" s="130"/>
      <c r="H20" s="130"/>
      <c r="I20" s="134"/>
      <c r="J20" s="130"/>
      <c r="K20" s="133"/>
      <c r="L20" s="133"/>
      <c r="M20" s="135"/>
      <c r="N20" s="136"/>
      <c r="O20" s="137"/>
      <c r="P20" s="137"/>
      <c r="Q20" s="134"/>
      <c r="R20" s="130"/>
      <c r="S20" s="133"/>
      <c r="T20" s="133"/>
      <c r="U20" s="137"/>
      <c r="V20" s="121"/>
      <c r="W20" s="130"/>
    </row>
    <row r="21" spans="1:23" ht="30.75">
      <c r="A21" s="109"/>
      <c r="B21" s="132"/>
      <c r="C21" s="133"/>
      <c r="D21" s="133"/>
      <c r="E21" s="130"/>
      <c r="F21" s="130"/>
      <c r="G21" s="130"/>
      <c r="H21" s="130"/>
      <c r="I21" s="134"/>
      <c r="J21" s="130"/>
      <c r="K21" s="133"/>
      <c r="L21" s="133"/>
      <c r="M21" s="135"/>
      <c r="N21" s="136"/>
      <c r="O21" s="137"/>
      <c r="P21" s="137"/>
      <c r="Q21" s="134"/>
      <c r="R21" s="130"/>
      <c r="S21" s="133"/>
      <c r="T21" s="133"/>
      <c r="U21" s="137"/>
      <c r="V21" s="121"/>
      <c r="W21" s="130"/>
    </row>
    <row r="22" spans="1:23" ht="30.75">
      <c r="A22" s="109"/>
      <c r="B22" s="132"/>
      <c r="C22" s="133"/>
      <c r="D22" s="133"/>
      <c r="E22" s="130"/>
      <c r="F22" s="130"/>
      <c r="G22" s="130"/>
      <c r="H22" s="130"/>
      <c r="I22" s="134"/>
      <c r="J22" s="130"/>
      <c r="K22" s="133"/>
      <c r="L22" s="133"/>
      <c r="M22" s="135"/>
      <c r="N22" s="136"/>
      <c r="O22" s="137"/>
      <c r="P22" s="137"/>
      <c r="Q22" s="134"/>
      <c r="R22" s="130"/>
      <c r="S22" s="133"/>
      <c r="T22" s="133"/>
      <c r="U22" s="137"/>
      <c r="V22" s="121"/>
      <c r="W22" s="130"/>
    </row>
    <row r="23" spans="1:23" ht="30.75">
      <c r="A23" s="109"/>
      <c r="B23" s="132"/>
      <c r="C23" s="133"/>
      <c r="D23" s="133"/>
      <c r="E23" s="130"/>
      <c r="F23" s="130"/>
      <c r="G23" s="130"/>
      <c r="H23" s="130"/>
      <c r="I23" s="134"/>
      <c r="J23" s="130"/>
      <c r="K23" s="133"/>
      <c r="L23" s="133"/>
      <c r="M23" s="135"/>
      <c r="N23" s="136"/>
      <c r="O23" s="137"/>
      <c r="P23" s="137"/>
      <c r="Q23" s="134"/>
      <c r="R23" s="130"/>
      <c r="S23" s="133"/>
      <c r="T23" s="133"/>
      <c r="U23" s="137"/>
      <c r="V23" s="121"/>
      <c r="W23" s="130"/>
    </row>
    <row r="24" spans="1:23" ht="30.75">
      <c r="A24" s="109"/>
      <c r="B24" s="132"/>
      <c r="C24" s="133"/>
      <c r="D24" s="133"/>
      <c r="E24" s="130"/>
      <c r="F24" s="130"/>
      <c r="G24" s="130"/>
      <c r="H24" s="130"/>
      <c r="I24" s="134"/>
      <c r="J24" s="130"/>
      <c r="K24" s="133"/>
      <c r="L24" s="133"/>
      <c r="M24" s="135"/>
      <c r="N24" s="136"/>
      <c r="O24" s="137"/>
      <c r="P24" s="137"/>
      <c r="Q24" s="134"/>
      <c r="R24" s="130"/>
      <c r="S24" s="133"/>
      <c r="T24" s="133"/>
      <c r="U24" s="137"/>
      <c r="V24" s="121"/>
      <c r="W24" s="130"/>
    </row>
    <row r="25" spans="1:23" ht="30.75">
      <c r="A25" s="109"/>
      <c r="B25" s="132"/>
      <c r="C25" s="133"/>
      <c r="D25" s="133"/>
      <c r="E25" s="130"/>
      <c r="F25" s="130"/>
      <c r="G25" s="130"/>
      <c r="H25" s="130"/>
      <c r="I25" s="134"/>
      <c r="J25" s="130"/>
      <c r="K25" s="133"/>
      <c r="L25" s="133"/>
      <c r="M25" s="135"/>
      <c r="N25" s="136"/>
      <c r="O25" s="137"/>
      <c r="P25" s="137"/>
      <c r="Q25" s="134"/>
      <c r="R25" s="130"/>
      <c r="S25" s="133"/>
      <c r="T25" s="133"/>
      <c r="U25" s="137"/>
      <c r="V25" s="121"/>
      <c r="W25" s="130"/>
    </row>
    <row r="26" spans="1:23" ht="30.75">
      <c r="A26" s="109"/>
      <c r="B26" s="132"/>
      <c r="C26" s="133"/>
      <c r="D26" s="133"/>
      <c r="E26" s="130"/>
      <c r="F26" s="130"/>
      <c r="G26" s="130"/>
      <c r="H26" s="130"/>
      <c r="I26" s="134"/>
      <c r="J26" s="130"/>
      <c r="K26" s="133"/>
      <c r="L26" s="133"/>
      <c r="M26" s="135"/>
      <c r="N26" s="136"/>
      <c r="O26" s="137"/>
      <c r="P26" s="137"/>
      <c r="Q26" s="134"/>
      <c r="R26" s="130"/>
      <c r="S26" s="133"/>
      <c r="T26" s="133"/>
      <c r="U26" s="137"/>
      <c r="V26" s="121"/>
      <c r="W26" s="130"/>
    </row>
    <row r="27" spans="1:23" ht="30.75">
      <c r="A27" s="109"/>
      <c r="B27" s="132"/>
      <c r="C27" s="133"/>
      <c r="D27" s="133"/>
      <c r="E27" s="130"/>
      <c r="F27" s="130"/>
      <c r="G27" s="130"/>
      <c r="H27" s="130"/>
      <c r="I27" s="134"/>
      <c r="J27" s="130"/>
      <c r="K27" s="133"/>
      <c r="L27" s="133"/>
      <c r="M27" s="135"/>
      <c r="N27" s="136"/>
      <c r="O27" s="137"/>
      <c r="P27" s="137"/>
      <c r="Q27" s="134"/>
      <c r="R27" s="130"/>
      <c r="S27" s="133"/>
      <c r="T27" s="133"/>
      <c r="U27" s="137"/>
      <c r="V27" s="121"/>
      <c r="W27" s="130"/>
    </row>
    <row r="28" spans="1:23" ht="30.75">
      <c r="A28" s="109"/>
      <c r="B28" s="132"/>
      <c r="C28" s="133"/>
      <c r="D28" s="133"/>
      <c r="E28" s="130"/>
      <c r="F28" s="130"/>
      <c r="G28" s="130"/>
      <c r="H28" s="130"/>
      <c r="I28" s="134"/>
      <c r="J28" s="130"/>
      <c r="K28" s="133"/>
      <c r="L28" s="133"/>
      <c r="M28" s="135"/>
      <c r="N28" s="136"/>
      <c r="O28" s="137"/>
      <c r="P28" s="137"/>
      <c r="Q28" s="134"/>
      <c r="R28" s="130"/>
      <c r="S28" s="133"/>
      <c r="T28" s="133"/>
      <c r="U28" s="137"/>
      <c r="V28" s="121"/>
      <c r="W28" s="130"/>
    </row>
    <row r="29" spans="1:23" ht="30.75">
      <c r="A29" s="109"/>
      <c r="B29" s="132"/>
      <c r="C29" s="133"/>
      <c r="D29" s="133"/>
      <c r="E29" s="130"/>
      <c r="F29" s="130"/>
      <c r="G29" s="130"/>
      <c r="H29" s="130"/>
      <c r="I29" s="134"/>
      <c r="J29" s="130"/>
      <c r="K29" s="133"/>
      <c r="L29" s="133"/>
      <c r="M29" s="135"/>
      <c r="N29" s="136"/>
      <c r="O29" s="137"/>
      <c r="P29" s="137"/>
      <c r="Q29" s="134"/>
      <c r="R29" s="130"/>
      <c r="S29" s="133"/>
      <c r="T29" s="133"/>
      <c r="U29" s="137"/>
      <c r="V29" s="121"/>
      <c r="W29" s="130"/>
    </row>
    <row r="30" spans="1:23" ht="30.75">
      <c r="A30" s="109"/>
      <c r="B30" s="132"/>
      <c r="C30" s="133"/>
      <c r="D30" s="133"/>
      <c r="E30" s="130"/>
      <c r="F30" s="130"/>
      <c r="G30" s="130"/>
      <c r="H30" s="130"/>
      <c r="I30" s="134"/>
      <c r="J30" s="130"/>
      <c r="K30" s="133"/>
      <c r="L30" s="133"/>
      <c r="M30" s="135"/>
      <c r="N30" s="136"/>
      <c r="O30" s="137"/>
      <c r="P30" s="137"/>
      <c r="Q30" s="134"/>
      <c r="R30" s="130"/>
      <c r="S30" s="133"/>
      <c r="T30" s="133"/>
      <c r="U30" s="137"/>
      <c r="V30" s="121"/>
      <c r="W30" s="130"/>
    </row>
    <row r="31" spans="1:23" ht="31.5" thickBot="1">
      <c r="A31" s="109"/>
      <c r="B31" s="140"/>
      <c r="C31" s="141"/>
      <c r="D31" s="141"/>
      <c r="E31" s="142"/>
      <c r="F31" s="142"/>
      <c r="G31" s="142"/>
      <c r="H31" s="142"/>
      <c r="I31" s="143"/>
      <c r="J31" s="142"/>
      <c r="K31" s="141"/>
      <c r="L31" s="141"/>
      <c r="M31" s="144"/>
      <c r="N31" s="145"/>
      <c r="O31" s="146"/>
      <c r="P31" s="146"/>
      <c r="Q31" s="143"/>
      <c r="R31" s="142"/>
      <c r="S31" s="141"/>
      <c r="T31" s="141"/>
      <c r="U31" s="146"/>
      <c r="V31" s="147"/>
      <c r="W31" s="130"/>
    </row>
    <row r="32" spans="1:23">
      <c r="A32" s="133"/>
      <c r="B32" s="133"/>
      <c r="C32" s="133"/>
      <c r="D32" s="133"/>
      <c r="E32" s="130"/>
      <c r="F32" s="130"/>
      <c r="G32" s="130"/>
      <c r="H32" s="130"/>
      <c r="I32" s="134"/>
      <c r="J32" s="130"/>
      <c r="K32" s="133"/>
      <c r="L32" s="133"/>
      <c r="M32" s="135"/>
      <c r="N32" s="136"/>
      <c r="O32" s="137"/>
      <c r="P32" s="137"/>
      <c r="Q32" s="134"/>
      <c r="R32" s="130"/>
      <c r="S32" s="133"/>
      <c r="T32" s="133"/>
      <c r="U32" s="137"/>
      <c r="V32" s="137"/>
      <c r="W32" s="130"/>
    </row>
    <row r="33" spans="2:23">
      <c r="B33" s="148"/>
      <c r="C33" s="148"/>
      <c r="D33" s="148"/>
      <c r="E33" s="148"/>
      <c r="F33" s="148"/>
      <c r="G33" s="148"/>
      <c r="H33" s="148"/>
      <c r="I33" s="148"/>
      <c r="J33" s="148"/>
      <c r="K33" s="148"/>
      <c r="L33" s="148"/>
      <c r="M33" s="148"/>
      <c r="N33" s="148"/>
      <c r="O33" s="148"/>
      <c r="P33" s="148"/>
      <c r="Q33" s="148"/>
      <c r="R33" s="148"/>
      <c r="S33" s="148"/>
      <c r="T33" s="148"/>
      <c r="U33" s="148"/>
      <c r="V33" s="148"/>
      <c r="W33" s="148"/>
    </row>
    <row r="34" spans="2:23">
      <c r="B34" s="148"/>
      <c r="C34" s="148"/>
      <c r="D34" s="148"/>
      <c r="E34" s="148"/>
      <c r="F34" s="148"/>
      <c r="G34" s="148"/>
      <c r="H34" s="148"/>
      <c r="I34" s="148"/>
      <c r="J34" s="148"/>
      <c r="K34" s="148"/>
      <c r="L34" s="148"/>
      <c r="M34" s="148"/>
      <c r="N34" s="148"/>
      <c r="O34" s="148"/>
      <c r="P34" s="148"/>
      <c r="Q34" s="148"/>
      <c r="R34" s="148"/>
      <c r="S34" s="148"/>
      <c r="T34" s="148"/>
      <c r="U34" s="148"/>
      <c r="V34" s="148"/>
      <c r="W34" s="148"/>
    </row>
    <row r="35" spans="2:23">
      <c r="B35" s="148"/>
      <c r="C35" s="148"/>
      <c r="D35" s="148"/>
      <c r="E35" s="148"/>
      <c r="F35" s="148"/>
      <c r="G35" s="148"/>
      <c r="H35" s="148"/>
      <c r="I35" s="148"/>
      <c r="J35" s="148"/>
      <c r="K35" s="148"/>
      <c r="L35" s="148"/>
      <c r="M35" s="148"/>
      <c r="N35" s="148"/>
      <c r="O35" s="148"/>
      <c r="P35" s="148"/>
      <c r="Q35" s="148"/>
      <c r="R35" s="148"/>
      <c r="S35" s="148"/>
      <c r="T35" s="148"/>
      <c r="U35" s="148"/>
      <c r="V35" s="148"/>
      <c r="W35" s="148"/>
    </row>
    <row r="36" spans="2:23">
      <c r="B36" s="148"/>
      <c r="C36" s="148"/>
      <c r="D36" s="148"/>
      <c r="E36" s="148"/>
      <c r="F36" s="148"/>
      <c r="G36" s="148"/>
      <c r="H36" s="148"/>
      <c r="I36" s="148"/>
      <c r="J36" s="148"/>
      <c r="K36" s="148"/>
      <c r="L36" s="148"/>
      <c r="M36" s="148"/>
      <c r="N36" s="148"/>
      <c r="O36" s="148"/>
      <c r="P36" s="148"/>
      <c r="Q36" s="148"/>
      <c r="R36" s="148"/>
      <c r="S36" s="148"/>
      <c r="T36" s="148"/>
      <c r="U36" s="148"/>
      <c r="V36" s="148"/>
      <c r="W36" s="148"/>
    </row>
    <row r="37" spans="2:23">
      <c r="B37" s="148"/>
      <c r="C37" s="148"/>
      <c r="D37" s="148"/>
      <c r="E37" s="148"/>
      <c r="F37" s="148"/>
      <c r="G37" s="148"/>
      <c r="H37" s="148"/>
      <c r="I37" s="148"/>
      <c r="J37" s="148"/>
      <c r="K37" s="148"/>
      <c r="L37" s="148"/>
      <c r="M37" s="148"/>
      <c r="N37" s="148"/>
      <c r="O37" s="148"/>
      <c r="P37" s="148"/>
      <c r="Q37" s="148"/>
      <c r="R37" s="148"/>
      <c r="S37" s="148"/>
      <c r="T37" s="148"/>
      <c r="U37" s="148"/>
      <c r="V37" s="148"/>
      <c r="W37" s="148"/>
    </row>
    <row r="38" spans="2:23">
      <c r="B38" s="148"/>
      <c r="C38" s="148"/>
      <c r="D38" s="148"/>
      <c r="E38" s="148"/>
      <c r="F38" s="148"/>
      <c r="G38" s="148"/>
      <c r="H38" s="148"/>
      <c r="I38" s="148"/>
      <c r="J38" s="148"/>
      <c r="K38" s="148"/>
      <c r="L38" s="148"/>
      <c r="M38" s="148"/>
      <c r="N38" s="148"/>
      <c r="O38" s="148"/>
      <c r="P38" s="148"/>
      <c r="Q38" s="148"/>
      <c r="R38" s="148"/>
      <c r="S38" s="148"/>
      <c r="T38" s="148"/>
      <c r="U38" s="148"/>
      <c r="V38" s="148"/>
      <c r="W38" s="148"/>
    </row>
    <row r="39" spans="2:23">
      <c r="B39" s="148"/>
      <c r="C39" s="148"/>
      <c r="D39" s="148"/>
      <c r="E39" s="148"/>
      <c r="F39" s="148"/>
      <c r="G39" s="148"/>
      <c r="H39" s="148"/>
      <c r="I39" s="148"/>
      <c r="J39" s="148"/>
      <c r="K39" s="148"/>
      <c r="L39" s="148"/>
      <c r="M39" s="148"/>
      <c r="N39" s="148"/>
      <c r="O39" s="148"/>
      <c r="P39" s="148"/>
      <c r="Q39" s="148"/>
      <c r="R39" s="148"/>
      <c r="S39" s="148"/>
      <c r="T39" s="148"/>
      <c r="U39" s="148"/>
      <c r="V39" s="148"/>
      <c r="W39" s="148"/>
    </row>
    <row r="40" spans="2:23">
      <c r="B40" s="148"/>
      <c r="C40" s="148"/>
      <c r="D40" s="148"/>
      <c r="E40" s="148"/>
      <c r="F40" s="148"/>
      <c r="G40" s="148"/>
      <c r="H40" s="148"/>
      <c r="I40" s="148"/>
      <c r="J40" s="148"/>
      <c r="K40" s="148"/>
      <c r="L40" s="148"/>
      <c r="M40" s="148"/>
      <c r="N40" s="148"/>
      <c r="O40" s="148"/>
      <c r="P40" s="148"/>
      <c r="Q40" s="148"/>
      <c r="R40" s="148"/>
      <c r="S40" s="148"/>
      <c r="T40" s="148"/>
      <c r="U40" s="148"/>
      <c r="V40" s="148"/>
      <c r="W40" s="148"/>
    </row>
    <row r="41" spans="2:23">
      <c r="B41" s="148"/>
      <c r="C41" s="148"/>
      <c r="D41" s="148"/>
      <c r="E41" s="148"/>
      <c r="F41" s="148"/>
      <c r="G41" s="148"/>
      <c r="H41" s="148"/>
      <c r="I41" s="148"/>
      <c r="J41" s="148"/>
      <c r="K41" s="148"/>
      <c r="L41" s="148"/>
      <c r="M41" s="148"/>
      <c r="N41" s="148"/>
      <c r="O41" s="148"/>
      <c r="P41" s="148"/>
      <c r="Q41" s="148"/>
      <c r="R41" s="148"/>
      <c r="S41" s="148"/>
      <c r="T41" s="148"/>
      <c r="U41" s="148"/>
      <c r="V41" s="148"/>
      <c r="W41" s="148"/>
    </row>
  </sheetData>
  <mergeCells count="2">
    <mergeCell ref="G3:P5"/>
    <mergeCell ref="C12:S12"/>
  </mergeCells>
  <dataValidations count="1">
    <dataValidation type="textLength" allowBlank="1" showInputMessage="1" showErrorMessage="1" sqref="U15:U30">
      <formula1>1</formula1>
      <formula2>3</formula2>
    </dataValidation>
  </dataValidations>
  <printOptions horizontalCentered="1" verticalCentered="1"/>
  <pageMargins left="0.2" right="0.2" top="0.25" bottom="0.25" header="0.05" footer="0.3"/>
  <pageSetup paperSize="341" scale="86"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15</xdr:col>
                    <xdr:colOff>857250</xdr:colOff>
                    <xdr:row>0</xdr:row>
                    <xdr:rowOff>0</xdr:rowOff>
                  </from>
                  <to>
                    <xdr:col>16</xdr:col>
                    <xdr:colOff>0</xdr:colOff>
                    <xdr:row>3</xdr:row>
                    <xdr:rowOff>57150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15</xdr:col>
                    <xdr:colOff>857250</xdr:colOff>
                    <xdr:row>0</xdr:row>
                    <xdr:rowOff>0</xdr:rowOff>
                  </from>
                  <to>
                    <xdr:col>16</xdr:col>
                    <xdr:colOff>0</xdr:colOff>
                    <xdr:row>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Y41"/>
  <sheetViews>
    <sheetView workbookViewId="0">
      <selection activeCell="B4" sqref="B4"/>
    </sheetView>
  </sheetViews>
  <sheetFormatPr defaultColWidth="11.42578125" defaultRowHeight="15"/>
  <cols>
    <col min="1" max="1" width="2.28515625" style="107" customWidth="1"/>
    <col min="2" max="2" width="8.85546875" style="108" customWidth="1"/>
    <col min="3" max="3" width="4.28515625" style="108" customWidth="1"/>
    <col min="4" max="4" width="5.7109375" style="108" customWidth="1"/>
    <col min="5" max="5" width="4.140625" style="108" customWidth="1"/>
    <col min="6" max="6" width="3.7109375" style="108" customWidth="1"/>
    <col min="7" max="7" width="6" style="108" customWidth="1"/>
    <col min="8" max="8" width="5.140625" style="108" customWidth="1"/>
    <col min="9" max="10" width="5.28515625" style="108" customWidth="1"/>
    <col min="11" max="12" width="4.140625" style="108" customWidth="1"/>
    <col min="13" max="13" width="4.42578125" style="108" customWidth="1"/>
    <col min="14" max="14" width="5" style="108" customWidth="1"/>
    <col min="15" max="15" width="4.140625" style="108" customWidth="1"/>
    <col min="16" max="16" width="5.140625" style="108" customWidth="1"/>
    <col min="17" max="17" width="5.85546875" style="108" customWidth="1"/>
    <col min="18" max="18" width="5.5703125" style="108" customWidth="1"/>
    <col min="19" max="20" width="4.7109375" style="108" customWidth="1"/>
    <col min="21" max="21" width="3.7109375" style="108" customWidth="1"/>
    <col min="22" max="22" width="2.42578125" style="108" customWidth="1"/>
    <col min="23" max="23" width="1.85546875" style="108" customWidth="1"/>
    <col min="24" max="24" width="1.5703125" style="108" customWidth="1"/>
    <col min="25" max="25" width="11.42578125" style="108" hidden="1" customWidth="1"/>
    <col min="26" max="26" width="1" style="108" customWidth="1"/>
    <col min="27" max="27" width="1.140625" style="108" customWidth="1"/>
    <col min="28" max="16384" width="11.42578125" style="108"/>
  </cols>
  <sheetData>
    <row r="1" spans="1:24" ht="15.75" thickBot="1"/>
    <row r="2" spans="1:24" ht="19.149999999999999" customHeight="1">
      <c r="A2" s="109"/>
      <c r="B2" s="110"/>
      <c r="C2" s="111"/>
      <c r="D2" s="111"/>
      <c r="E2" s="111"/>
      <c r="F2" s="112"/>
      <c r="G2" s="112"/>
      <c r="H2" s="112"/>
      <c r="I2" s="112"/>
      <c r="J2" s="112"/>
      <c r="K2" s="112"/>
      <c r="L2" s="112"/>
      <c r="M2" s="112"/>
      <c r="N2" s="112"/>
      <c r="O2" s="112"/>
      <c r="P2" s="112"/>
      <c r="Q2" s="112"/>
      <c r="R2" s="112"/>
      <c r="S2" s="112"/>
      <c r="T2" s="112"/>
      <c r="U2" s="112"/>
      <c r="V2" s="113"/>
      <c r="W2" s="107"/>
    </row>
    <row r="3" spans="1:24" ht="19.149999999999999" customHeight="1">
      <c r="A3" s="109"/>
      <c r="B3" s="114"/>
      <c r="C3" s="107"/>
      <c r="D3" s="107"/>
      <c r="E3" s="107"/>
      <c r="F3" s="115"/>
      <c r="G3" s="814" t="s">
        <v>587</v>
      </c>
      <c r="H3" s="814"/>
      <c r="I3" s="814"/>
      <c r="J3" s="814"/>
      <c r="K3" s="814"/>
      <c r="L3" s="814"/>
      <c r="M3" s="814"/>
      <c r="N3" s="814"/>
      <c r="O3" s="814"/>
      <c r="P3" s="814"/>
      <c r="Q3" s="118"/>
      <c r="R3" s="116"/>
      <c r="S3" s="116"/>
      <c r="T3" s="116"/>
      <c r="U3" s="116"/>
      <c r="V3" s="117"/>
      <c r="W3" s="118"/>
      <c r="X3" s="107"/>
    </row>
    <row r="4" spans="1:24" ht="19.149999999999999" customHeight="1">
      <c r="A4" s="109"/>
      <c r="B4" s="114"/>
      <c r="C4" s="107"/>
      <c r="D4" s="107"/>
      <c r="E4" s="107"/>
      <c r="F4" s="115"/>
      <c r="G4" s="814"/>
      <c r="H4" s="814"/>
      <c r="I4" s="814"/>
      <c r="J4" s="814"/>
      <c r="K4" s="814"/>
      <c r="L4" s="814"/>
      <c r="M4" s="814"/>
      <c r="N4" s="814"/>
      <c r="O4" s="814"/>
      <c r="P4" s="814"/>
      <c r="Q4" s="118"/>
      <c r="R4" s="116"/>
      <c r="S4" s="116"/>
      <c r="T4" s="116"/>
      <c r="U4" s="116"/>
      <c r="V4" s="117"/>
      <c r="W4" s="118"/>
      <c r="X4" s="107"/>
    </row>
    <row r="5" spans="1:24" ht="19.149999999999999" customHeight="1">
      <c r="A5" s="109"/>
      <c r="B5" s="119"/>
      <c r="C5" s="107"/>
      <c r="D5" s="107"/>
      <c r="E5" s="107"/>
      <c r="F5" s="115"/>
      <c r="G5" s="814"/>
      <c r="H5" s="814"/>
      <c r="I5" s="814"/>
      <c r="J5" s="814"/>
      <c r="K5" s="814"/>
      <c r="L5" s="814"/>
      <c r="M5" s="814"/>
      <c r="N5" s="814"/>
      <c r="O5" s="814"/>
      <c r="P5" s="814"/>
      <c r="Q5" s="118"/>
      <c r="R5" s="116"/>
      <c r="S5" s="116"/>
      <c r="T5" s="116"/>
      <c r="U5" s="116"/>
      <c r="V5" s="117"/>
      <c r="W5" s="118"/>
      <c r="X5" s="107"/>
    </row>
    <row r="6" spans="1:24" ht="19.149999999999999" customHeight="1" thickBot="1">
      <c r="A6" s="109"/>
      <c r="B6" s="114"/>
      <c r="C6" s="107"/>
      <c r="D6" s="120"/>
      <c r="E6" s="120"/>
      <c r="F6" s="107"/>
      <c r="G6" s="107"/>
      <c r="H6" s="107"/>
      <c r="I6" s="107"/>
      <c r="J6" s="107"/>
      <c r="K6" s="107"/>
      <c r="L6" s="107"/>
      <c r="M6" s="107"/>
      <c r="N6" s="107"/>
      <c r="O6" s="107"/>
      <c r="P6" s="107"/>
      <c r="Q6" s="107"/>
      <c r="R6" s="107"/>
      <c r="S6" s="107"/>
      <c r="T6" s="107"/>
      <c r="U6" s="107"/>
      <c r="V6" s="121"/>
      <c r="W6" s="107"/>
    </row>
    <row r="7" spans="1:24" s="131" customFormat="1" ht="30.75">
      <c r="A7" s="109"/>
      <c r="B7" s="122"/>
      <c r="C7" s="123"/>
      <c r="D7" s="123"/>
      <c r="E7" s="124"/>
      <c r="F7" s="124"/>
      <c r="G7" s="124"/>
      <c r="H7" s="124"/>
      <c r="I7" s="125"/>
      <c r="J7" s="124"/>
      <c r="K7" s="123"/>
      <c r="L7" s="123"/>
      <c r="M7" s="126"/>
      <c r="N7" s="127"/>
      <c r="O7" s="128"/>
      <c r="P7" s="128"/>
      <c r="Q7" s="125"/>
      <c r="R7" s="124"/>
      <c r="S7" s="123"/>
      <c r="T7" s="123"/>
      <c r="U7" s="128"/>
      <c r="V7" s="129"/>
      <c r="W7" s="130"/>
    </row>
    <row r="8" spans="1:24" s="131" customFormat="1" ht="30.75">
      <c r="A8" s="109"/>
      <c r="B8" s="132"/>
      <c r="C8" s="133"/>
      <c r="D8" s="133"/>
      <c r="E8" s="130"/>
      <c r="F8" s="130"/>
      <c r="G8" s="130"/>
      <c r="H8" s="130"/>
      <c r="I8" s="134"/>
      <c r="J8" s="130"/>
      <c r="K8" s="133"/>
      <c r="L8" s="133"/>
      <c r="M8" s="135"/>
      <c r="N8" s="136"/>
      <c r="O8" s="137"/>
      <c r="P8" s="137"/>
      <c r="Q8" s="134"/>
      <c r="R8" s="130"/>
      <c r="S8" s="133"/>
      <c r="T8" s="133"/>
      <c r="U8" s="137"/>
      <c r="V8" s="121"/>
      <c r="W8" s="130"/>
    </row>
    <row r="9" spans="1:24" s="131" customFormat="1" ht="30.75">
      <c r="A9" s="109"/>
      <c r="B9" s="132"/>
      <c r="C9" s="133"/>
      <c r="D9" s="133"/>
      <c r="E9" s="130"/>
      <c r="F9" s="130"/>
      <c r="G9" s="130"/>
      <c r="H9" s="130"/>
      <c r="I9" s="134"/>
      <c r="J9" s="130"/>
      <c r="K9" s="133"/>
      <c r="L9" s="133"/>
      <c r="M9" s="135"/>
      <c r="N9" s="136"/>
      <c r="O9" s="137"/>
      <c r="P9" s="137"/>
      <c r="Q9" s="134"/>
      <c r="R9" s="130"/>
      <c r="S9" s="133"/>
      <c r="T9" s="133"/>
      <c r="U9" s="137"/>
      <c r="V9" s="121"/>
      <c r="W9" s="130"/>
    </row>
    <row r="10" spans="1:24" s="131" customFormat="1" ht="30.75">
      <c r="A10" s="109"/>
      <c r="B10" s="132"/>
      <c r="C10" s="133"/>
      <c r="D10" s="133"/>
      <c r="E10" s="130"/>
      <c r="F10" s="130"/>
      <c r="G10" s="130"/>
      <c r="H10" s="130"/>
      <c r="I10" s="134"/>
      <c r="J10" s="130"/>
      <c r="K10" s="133"/>
      <c r="L10" s="133"/>
      <c r="M10" s="135"/>
      <c r="N10" s="136"/>
      <c r="O10" s="137"/>
      <c r="P10" s="137"/>
      <c r="Q10" s="134"/>
      <c r="R10" s="130"/>
      <c r="S10" s="133"/>
      <c r="T10" s="133"/>
      <c r="U10" s="137"/>
      <c r="V10" s="121"/>
      <c r="W10" s="130"/>
    </row>
    <row r="11" spans="1:24" s="131" customFormat="1" ht="30.75">
      <c r="A11" s="109"/>
      <c r="B11" s="132"/>
      <c r="C11" s="133"/>
      <c r="D11" s="133"/>
      <c r="E11" s="130"/>
      <c r="F11" s="130"/>
      <c r="G11" s="130"/>
      <c r="H11" s="130"/>
      <c r="I11" s="134"/>
      <c r="J11" s="130"/>
      <c r="K11" s="133"/>
      <c r="L11" s="133"/>
      <c r="M11" s="135"/>
      <c r="N11" s="136"/>
      <c r="O11" s="137"/>
      <c r="P11" s="137"/>
      <c r="Q11" s="134"/>
      <c r="R11" s="130"/>
      <c r="S11" s="133"/>
      <c r="T11" s="133"/>
      <c r="U11" s="137"/>
      <c r="V11" s="121"/>
      <c r="W11" s="130"/>
    </row>
    <row r="12" spans="1:24" ht="30.75">
      <c r="A12" s="109"/>
      <c r="B12" s="132"/>
      <c r="C12" s="816" t="s">
        <v>588</v>
      </c>
      <c r="D12" s="816"/>
      <c r="E12" s="816"/>
      <c r="F12" s="816"/>
      <c r="G12" s="816"/>
      <c r="H12" s="816"/>
      <c r="I12" s="816"/>
      <c r="J12" s="816"/>
      <c r="K12" s="816"/>
      <c r="L12" s="816"/>
      <c r="M12" s="816"/>
      <c r="N12" s="816"/>
      <c r="O12" s="816"/>
      <c r="P12" s="816"/>
      <c r="Q12" s="816"/>
      <c r="R12" s="816"/>
      <c r="S12" s="816"/>
      <c r="T12" s="816"/>
      <c r="U12" s="816"/>
      <c r="V12" s="121"/>
      <c r="W12" s="130"/>
    </row>
    <row r="13" spans="1:24" ht="30.75">
      <c r="A13" s="109"/>
      <c r="B13" s="132"/>
      <c r="C13" s="816"/>
      <c r="D13" s="816"/>
      <c r="E13" s="816"/>
      <c r="F13" s="816"/>
      <c r="G13" s="816"/>
      <c r="H13" s="816"/>
      <c r="I13" s="816"/>
      <c r="J13" s="816"/>
      <c r="K13" s="816"/>
      <c r="L13" s="816"/>
      <c r="M13" s="816"/>
      <c r="N13" s="816"/>
      <c r="O13" s="816"/>
      <c r="P13" s="816"/>
      <c r="Q13" s="816"/>
      <c r="R13" s="816"/>
      <c r="S13" s="816"/>
      <c r="T13" s="816"/>
      <c r="U13" s="816"/>
      <c r="V13" s="121"/>
      <c r="W13" s="130"/>
    </row>
    <row r="14" spans="1:24" ht="30.75">
      <c r="A14" s="109"/>
      <c r="B14" s="132"/>
      <c r="C14" s="133"/>
      <c r="D14" s="133"/>
      <c r="E14" s="130"/>
      <c r="F14" s="130"/>
      <c r="G14" s="130"/>
      <c r="H14" s="130"/>
      <c r="I14" s="134"/>
      <c r="J14" s="130"/>
      <c r="K14" s="133"/>
      <c r="L14" s="133"/>
      <c r="M14" s="135"/>
      <c r="N14" s="136"/>
      <c r="O14" s="137"/>
      <c r="P14" s="137"/>
      <c r="Q14" s="134"/>
      <c r="R14" s="130"/>
      <c r="S14" s="133"/>
      <c r="T14" s="133"/>
      <c r="U14" s="137"/>
      <c r="V14" s="121"/>
      <c r="W14" s="130"/>
    </row>
    <row r="15" spans="1:24" ht="30.75">
      <c r="A15" s="109"/>
      <c r="B15" s="132"/>
      <c r="C15" s="133"/>
      <c r="D15" s="133"/>
      <c r="E15" s="130"/>
      <c r="F15" s="130"/>
      <c r="G15" s="130"/>
      <c r="H15" s="130"/>
      <c r="I15" s="134"/>
      <c r="J15" s="130"/>
      <c r="K15" s="133"/>
      <c r="L15" s="133"/>
      <c r="M15" s="135"/>
      <c r="N15" s="136"/>
      <c r="O15" s="137"/>
      <c r="P15" s="137"/>
      <c r="Q15" s="134"/>
      <c r="R15" s="130"/>
      <c r="S15" s="133"/>
      <c r="T15" s="133"/>
      <c r="U15" s="137"/>
      <c r="V15" s="121"/>
      <c r="W15" s="130"/>
    </row>
    <row r="16" spans="1:24" ht="30.75">
      <c r="A16" s="109"/>
      <c r="B16" s="132"/>
      <c r="C16" s="133"/>
      <c r="D16" s="133"/>
      <c r="E16" s="130"/>
      <c r="F16" s="130"/>
      <c r="G16" s="130"/>
      <c r="H16" s="130"/>
      <c r="I16" s="134"/>
      <c r="J16" s="130"/>
      <c r="K16" s="133"/>
      <c r="L16" s="133"/>
      <c r="M16" s="135"/>
      <c r="N16" s="136"/>
      <c r="O16" s="137"/>
      <c r="P16" s="137"/>
      <c r="Q16" s="134"/>
      <c r="R16" s="130"/>
      <c r="S16" s="133"/>
      <c r="T16" s="133"/>
      <c r="U16" s="137"/>
      <c r="V16" s="121"/>
      <c r="W16" s="130"/>
    </row>
    <row r="17" spans="1:23" ht="30.75">
      <c r="A17" s="109"/>
      <c r="B17" s="132"/>
      <c r="C17" s="133"/>
      <c r="D17" s="133"/>
      <c r="E17" s="130"/>
      <c r="F17" s="130"/>
      <c r="G17" s="130"/>
      <c r="H17" s="130"/>
      <c r="I17" s="134"/>
      <c r="J17" s="130"/>
      <c r="K17" s="133"/>
      <c r="L17" s="133"/>
      <c r="M17" s="135"/>
      <c r="N17" s="136"/>
      <c r="O17" s="137"/>
      <c r="P17" s="137"/>
      <c r="Q17" s="134"/>
      <c r="R17" s="130"/>
      <c r="S17" s="133"/>
      <c r="T17" s="133"/>
      <c r="U17" s="137"/>
      <c r="V17" s="121"/>
      <c r="W17" s="130"/>
    </row>
    <row r="18" spans="1:23" ht="30.75">
      <c r="A18" s="109"/>
      <c r="B18" s="132"/>
      <c r="C18" s="133"/>
      <c r="D18" s="133"/>
      <c r="E18" s="130"/>
      <c r="F18" s="130"/>
      <c r="G18" s="130"/>
      <c r="H18" s="130"/>
      <c r="I18" s="134"/>
      <c r="J18" s="130"/>
      <c r="K18" s="133"/>
      <c r="L18" s="133"/>
      <c r="M18" s="135"/>
      <c r="N18" s="136"/>
      <c r="O18" s="137"/>
      <c r="P18" s="137"/>
      <c r="Q18" s="134"/>
      <c r="R18" s="130"/>
      <c r="S18" s="133"/>
      <c r="T18" s="133"/>
      <c r="U18" s="137"/>
      <c r="V18" s="121"/>
      <c r="W18" s="130"/>
    </row>
    <row r="19" spans="1:23" ht="30.75">
      <c r="A19" s="109"/>
      <c r="B19" s="132"/>
      <c r="C19" s="133"/>
      <c r="D19" s="133"/>
      <c r="E19" s="130"/>
      <c r="F19" s="130"/>
      <c r="G19" s="130"/>
      <c r="H19" s="130"/>
      <c r="I19" s="134"/>
      <c r="J19" s="130"/>
      <c r="K19" s="133"/>
      <c r="L19" s="133"/>
      <c r="M19" s="135"/>
      <c r="N19" s="136"/>
      <c r="O19" s="137"/>
      <c r="P19" s="137"/>
      <c r="Q19" s="134"/>
      <c r="R19" s="130"/>
      <c r="S19" s="133"/>
      <c r="T19" s="133"/>
      <c r="U19" s="137"/>
      <c r="V19" s="121"/>
      <c r="W19" s="130"/>
    </row>
    <row r="20" spans="1:23" ht="30.75">
      <c r="A20" s="109"/>
      <c r="B20" s="132"/>
      <c r="C20" s="133"/>
      <c r="D20" s="133"/>
      <c r="E20" s="130"/>
      <c r="F20" s="130"/>
      <c r="G20" s="130"/>
      <c r="H20" s="130"/>
      <c r="I20" s="134"/>
      <c r="J20" s="130"/>
      <c r="K20" s="133"/>
      <c r="L20" s="133"/>
      <c r="M20" s="135"/>
      <c r="N20" s="136"/>
      <c r="O20" s="137"/>
      <c r="P20" s="137"/>
      <c r="Q20" s="134"/>
      <c r="R20" s="130"/>
      <c r="S20" s="133"/>
      <c r="T20" s="133"/>
      <c r="U20" s="137"/>
      <c r="V20" s="121"/>
      <c r="W20" s="130"/>
    </row>
    <row r="21" spans="1:23" ht="30.75">
      <c r="A21" s="109"/>
      <c r="B21" s="132"/>
      <c r="C21" s="133"/>
      <c r="D21" s="133"/>
      <c r="E21" s="130"/>
      <c r="F21" s="130"/>
      <c r="G21" s="130"/>
      <c r="H21" s="130"/>
      <c r="I21" s="134"/>
      <c r="J21" s="130"/>
      <c r="K21" s="133"/>
      <c r="L21" s="133"/>
      <c r="M21" s="135"/>
      <c r="N21" s="136"/>
      <c r="O21" s="137"/>
      <c r="P21" s="137"/>
      <c r="Q21" s="134"/>
      <c r="R21" s="130"/>
      <c r="S21" s="133"/>
      <c r="T21" s="133"/>
      <c r="U21" s="137"/>
      <c r="V21" s="121"/>
      <c r="W21" s="130"/>
    </row>
    <row r="22" spans="1:23" ht="30.75">
      <c r="A22" s="109"/>
      <c r="B22" s="132"/>
      <c r="C22" s="133"/>
      <c r="D22" s="133"/>
      <c r="E22" s="130"/>
      <c r="F22" s="130"/>
      <c r="G22" s="130"/>
      <c r="H22" s="130"/>
      <c r="I22" s="134"/>
      <c r="J22" s="130"/>
      <c r="K22" s="133"/>
      <c r="L22" s="133"/>
      <c r="M22" s="135"/>
      <c r="N22" s="136"/>
      <c r="O22" s="137"/>
      <c r="P22" s="137"/>
      <c r="Q22" s="134"/>
      <c r="R22" s="130"/>
      <c r="S22" s="133"/>
      <c r="T22" s="133"/>
      <c r="U22" s="137"/>
      <c r="V22" s="121"/>
      <c r="W22" s="130"/>
    </row>
    <row r="23" spans="1:23" ht="30.75">
      <c r="A23" s="109"/>
      <c r="B23" s="132"/>
      <c r="C23" s="133"/>
      <c r="D23" s="133"/>
      <c r="E23" s="130"/>
      <c r="F23" s="130"/>
      <c r="G23" s="130"/>
      <c r="H23" s="130"/>
      <c r="I23" s="134"/>
      <c r="J23" s="130"/>
      <c r="K23" s="133"/>
      <c r="L23" s="133"/>
      <c r="M23" s="135"/>
      <c r="N23" s="136"/>
      <c r="O23" s="137"/>
      <c r="P23" s="137"/>
      <c r="Q23" s="134"/>
      <c r="R23" s="130"/>
      <c r="S23" s="133"/>
      <c r="T23" s="133"/>
      <c r="U23" s="137"/>
      <c r="V23" s="121"/>
      <c r="W23" s="130"/>
    </row>
    <row r="24" spans="1:23" ht="30.75">
      <c r="A24" s="109"/>
      <c r="B24" s="132"/>
      <c r="C24" s="133"/>
      <c r="D24" s="133"/>
      <c r="E24" s="130"/>
      <c r="F24" s="130"/>
      <c r="G24" s="130"/>
      <c r="H24" s="130"/>
      <c r="I24" s="134"/>
      <c r="J24" s="130"/>
      <c r="K24" s="133"/>
      <c r="L24" s="133"/>
      <c r="M24" s="135"/>
      <c r="N24" s="136"/>
      <c r="O24" s="137"/>
      <c r="P24" s="137"/>
      <c r="Q24" s="134"/>
      <c r="R24" s="130"/>
      <c r="S24" s="133"/>
      <c r="T24" s="133"/>
      <c r="U24" s="137"/>
      <c r="V24" s="121"/>
      <c r="W24" s="130"/>
    </row>
    <row r="25" spans="1:23" ht="30.75">
      <c r="A25" s="109"/>
      <c r="B25" s="132"/>
      <c r="C25" s="133"/>
      <c r="D25" s="133"/>
      <c r="E25" s="130"/>
      <c r="F25" s="130"/>
      <c r="G25" s="130"/>
      <c r="H25" s="130"/>
      <c r="I25" s="134"/>
      <c r="J25" s="130"/>
      <c r="K25" s="133"/>
      <c r="L25" s="133"/>
      <c r="M25" s="135"/>
      <c r="N25" s="136"/>
      <c r="O25" s="137"/>
      <c r="P25" s="137"/>
      <c r="Q25" s="134"/>
      <c r="R25" s="130"/>
      <c r="S25" s="133"/>
      <c r="T25" s="133"/>
      <c r="U25" s="137"/>
      <c r="V25" s="121"/>
      <c r="W25" s="130"/>
    </row>
    <row r="26" spans="1:23" ht="30.75">
      <c r="A26" s="109"/>
      <c r="B26" s="132"/>
      <c r="C26" s="133"/>
      <c r="D26" s="133"/>
      <c r="E26" s="130"/>
      <c r="F26" s="130"/>
      <c r="G26" s="130"/>
      <c r="H26" s="130"/>
      <c r="I26" s="134"/>
      <c r="J26" s="130"/>
      <c r="K26" s="133"/>
      <c r="L26" s="133"/>
      <c r="M26" s="135"/>
      <c r="N26" s="136"/>
      <c r="O26" s="137"/>
      <c r="P26" s="137"/>
      <c r="Q26" s="134"/>
      <c r="R26" s="130"/>
      <c r="S26" s="133"/>
      <c r="T26" s="133"/>
      <c r="U26" s="137"/>
      <c r="V26" s="121"/>
      <c r="W26" s="130"/>
    </row>
    <row r="27" spans="1:23" ht="30.75">
      <c r="A27" s="109"/>
      <c r="B27" s="132"/>
      <c r="C27" s="133"/>
      <c r="D27" s="133"/>
      <c r="E27" s="130"/>
      <c r="F27" s="130"/>
      <c r="G27" s="130"/>
      <c r="H27" s="130"/>
      <c r="I27" s="134"/>
      <c r="J27" s="130"/>
      <c r="K27" s="133"/>
      <c r="L27" s="133"/>
      <c r="M27" s="135"/>
      <c r="N27" s="136"/>
      <c r="O27" s="137"/>
      <c r="P27" s="137"/>
      <c r="Q27" s="134"/>
      <c r="R27" s="130"/>
      <c r="S27" s="133"/>
      <c r="T27" s="133"/>
      <c r="U27" s="137"/>
      <c r="V27" s="121"/>
      <c r="W27" s="130"/>
    </row>
    <row r="28" spans="1:23" ht="30.75">
      <c r="A28" s="109"/>
      <c r="B28" s="132"/>
      <c r="C28" s="133"/>
      <c r="D28" s="133"/>
      <c r="E28" s="130"/>
      <c r="F28" s="130"/>
      <c r="G28" s="130"/>
      <c r="H28" s="130"/>
      <c r="I28" s="134"/>
      <c r="J28" s="130"/>
      <c r="K28" s="133"/>
      <c r="L28" s="133"/>
      <c r="M28" s="135"/>
      <c r="N28" s="136"/>
      <c r="O28" s="137"/>
      <c r="P28" s="137"/>
      <c r="Q28" s="134"/>
      <c r="R28" s="130"/>
      <c r="S28" s="133"/>
      <c r="T28" s="133"/>
      <c r="U28" s="137"/>
      <c r="V28" s="121"/>
      <c r="W28" s="130"/>
    </row>
    <row r="29" spans="1:23" ht="30.75">
      <c r="A29" s="109"/>
      <c r="B29" s="132"/>
      <c r="C29" s="133"/>
      <c r="D29" s="133"/>
      <c r="E29" s="130"/>
      <c r="F29" s="130"/>
      <c r="G29" s="130"/>
      <c r="H29" s="130"/>
      <c r="I29" s="134"/>
      <c r="J29" s="130"/>
      <c r="K29" s="133"/>
      <c r="L29" s="133"/>
      <c r="M29" s="135"/>
      <c r="N29" s="136"/>
      <c r="O29" s="137"/>
      <c r="P29" s="137"/>
      <c r="Q29" s="134"/>
      <c r="R29" s="130"/>
      <c r="S29" s="133"/>
      <c r="T29" s="133"/>
      <c r="U29" s="137"/>
      <c r="V29" s="121"/>
      <c r="W29" s="130"/>
    </row>
    <row r="30" spans="1:23" ht="30.75">
      <c r="A30" s="109"/>
      <c r="B30" s="132"/>
      <c r="C30" s="133"/>
      <c r="D30" s="133"/>
      <c r="E30" s="130"/>
      <c r="F30" s="130"/>
      <c r="G30" s="130"/>
      <c r="H30" s="130"/>
      <c r="I30" s="134"/>
      <c r="J30" s="130"/>
      <c r="K30" s="133"/>
      <c r="L30" s="133"/>
      <c r="M30" s="135"/>
      <c r="N30" s="136"/>
      <c r="O30" s="137"/>
      <c r="P30" s="137"/>
      <c r="Q30" s="134"/>
      <c r="R30" s="130"/>
      <c r="S30" s="133"/>
      <c r="T30" s="133"/>
      <c r="U30" s="137"/>
      <c r="V30" s="121"/>
      <c r="W30" s="130"/>
    </row>
    <row r="31" spans="1:23" ht="31.5" thickBot="1">
      <c r="A31" s="109"/>
      <c r="B31" s="140"/>
      <c r="C31" s="141"/>
      <c r="D31" s="141"/>
      <c r="E31" s="142"/>
      <c r="F31" s="142"/>
      <c r="G31" s="142"/>
      <c r="H31" s="142"/>
      <c r="I31" s="143"/>
      <c r="J31" s="142"/>
      <c r="K31" s="141"/>
      <c r="L31" s="141"/>
      <c r="M31" s="144"/>
      <c r="N31" s="145"/>
      <c r="O31" s="146"/>
      <c r="P31" s="146"/>
      <c r="Q31" s="143"/>
      <c r="R31" s="142"/>
      <c r="S31" s="141"/>
      <c r="T31" s="141"/>
      <c r="U31" s="146"/>
      <c r="V31" s="147"/>
      <c r="W31" s="130"/>
    </row>
    <row r="32" spans="1:23">
      <c r="A32" s="133"/>
      <c r="B32" s="133"/>
      <c r="C32" s="133"/>
      <c r="D32" s="133"/>
      <c r="E32" s="130"/>
      <c r="F32" s="130"/>
      <c r="G32" s="130"/>
      <c r="H32" s="130"/>
      <c r="I32" s="134"/>
      <c r="J32" s="130"/>
      <c r="K32" s="133"/>
      <c r="L32" s="133"/>
      <c r="M32" s="135"/>
      <c r="N32" s="136"/>
      <c r="O32" s="137"/>
      <c r="P32" s="137"/>
      <c r="Q32" s="134"/>
      <c r="R32" s="130"/>
      <c r="S32" s="133"/>
      <c r="T32" s="133"/>
      <c r="U32" s="137"/>
      <c r="V32" s="137"/>
      <c r="W32" s="130"/>
    </row>
    <row r="33" spans="2:23">
      <c r="B33" s="148"/>
      <c r="C33" s="148"/>
      <c r="D33" s="148"/>
      <c r="E33" s="148"/>
      <c r="F33" s="148"/>
      <c r="G33" s="148"/>
      <c r="H33" s="148"/>
      <c r="I33" s="148"/>
      <c r="J33" s="148"/>
      <c r="K33" s="148"/>
      <c r="L33" s="148"/>
      <c r="M33" s="148"/>
      <c r="N33" s="148"/>
      <c r="O33" s="148"/>
      <c r="P33" s="148"/>
      <c r="Q33" s="148"/>
      <c r="R33" s="148"/>
      <c r="S33" s="148"/>
      <c r="T33" s="148"/>
      <c r="U33" s="148"/>
      <c r="V33" s="148"/>
      <c r="W33" s="148"/>
    </row>
    <row r="34" spans="2:23">
      <c r="B34" s="148"/>
      <c r="C34" s="148"/>
      <c r="D34" s="148"/>
      <c r="E34" s="148"/>
      <c r="F34" s="148"/>
      <c r="G34" s="148"/>
      <c r="H34" s="148"/>
      <c r="I34" s="148"/>
      <c r="J34" s="148"/>
      <c r="K34" s="148"/>
      <c r="L34" s="148"/>
      <c r="M34" s="148"/>
      <c r="N34" s="148"/>
      <c r="O34" s="148"/>
      <c r="P34" s="148"/>
      <c r="Q34" s="148"/>
      <c r="R34" s="148"/>
      <c r="S34" s="148"/>
      <c r="T34" s="148"/>
      <c r="U34" s="148"/>
      <c r="V34" s="148"/>
      <c r="W34" s="148"/>
    </row>
    <row r="35" spans="2:23">
      <c r="B35" s="148"/>
      <c r="C35" s="148"/>
      <c r="D35" s="148"/>
      <c r="E35" s="148"/>
      <c r="F35" s="148"/>
      <c r="G35" s="148"/>
      <c r="H35" s="148"/>
      <c r="I35" s="148"/>
      <c r="J35" s="148"/>
      <c r="K35" s="148"/>
      <c r="L35" s="148"/>
      <c r="M35" s="148"/>
      <c r="N35" s="148"/>
      <c r="O35" s="148"/>
      <c r="P35" s="148"/>
      <c r="Q35" s="148"/>
      <c r="R35" s="148"/>
      <c r="S35" s="148"/>
      <c r="T35" s="148"/>
      <c r="U35" s="148"/>
      <c r="V35" s="148"/>
      <c r="W35" s="148"/>
    </row>
    <row r="36" spans="2:23">
      <c r="B36" s="148"/>
      <c r="C36" s="148"/>
      <c r="D36" s="148"/>
      <c r="E36" s="148"/>
      <c r="F36" s="148"/>
      <c r="G36" s="148"/>
      <c r="H36" s="148"/>
      <c r="I36" s="148"/>
      <c r="J36" s="148"/>
      <c r="K36" s="148"/>
      <c r="L36" s="148"/>
      <c r="M36" s="148"/>
      <c r="N36" s="148"/>
      <c r="O36" s="148"/>
      <c r="P36" s="148"/>
      <c r="Q36" s="148"/>
      <c r="R36" s="148"/>
      <c r="S36" s="148"/>
      <c r="T36" s="148"/>
      <c r="U36" s="148"/>
      <c r="V36" s="148"/>
      <c r="W36" s="148"/>
    </row>
    <row r="37" spans="2:23">
      <c r="B37" s="148"/>
      <c r="C37" s="148"/>
      <c r="D37" s="148"/>
      <c r="E37" s="148"/>
      <c r="F37" s="148"/>
      <c r="G37" s="148"/>
      <c r="H37" s="148"/>
      <c r="I37" s="148"/>
      <c r="J37" s="148"/>
      <c r="K37" s="148"/>
      <c r="L37" s="148"/>
      <c r="M37" s="148"/>
      <c r="N37" s="148"/>
      <c r="O37" s="148"/>
      <c r="P37" s="148"/>
      <c r="Q37" s="148"/>
      <c r="R37" s="148"/>
      <c r="S37" s="148"/>
      <c r="T37" s="148"/>
      <c r="U37" s="148"/>
      <c r="V37" s="148"/>
      <c r="W37" s="148"/>
    </row>
    <row r="38" spans="2:23">
      <c r="B38" s="148"/>
      <c r="C38" s="148"/>
      <c r="D38" s="148"/>
      <c r="E38" s="148"/>
      <c r="F38" s="148"/>
      <c r="G38" s="148"/>
      <c r="H38" s="148"/>
      <c r="I38" s="148"/>
      <c r="J38" s="148"/>
      <c r="K38" s="148"/>
      <c r="L38" s="148"/>
      <c r="M38" s="148"/>
      <c r="N38" s="148"/>
      <c r="O38" s="148"/>
      <c r="P38" s="148"/>
      <c r="Q38" s="148"/>
      <c r="R38" s="148"/>
      <c r="S38" s="148"/>
      <c r="T38" s="148"/>
      <c r="U38" s="148"/>
      <c r="V38" s="148"/>
      <c r="W38" s="148"/>
    </row>
    <row r="39" spans="2:23">
      <c r="B39" s="148"/>
      <c r="C39" s="148"/>
      <c r="D39" s="148"/>
      <c r="E39" s="148"/>
      <c r="F39" s="148"/>
      <c r="G39" s="148"/>
      <c r="H39" s="148"/>
      <c r="I39" s="148"/>
      <c r="J39" s="148"/>
      <c r="K39" s="148"/>
      <c r="L39" s="148"/>
      <c r="M39" s="148"/>
      <c r="N39" s="148"/>
      <c r="O39" s="148"/>
      <c r="P39" s="148"/>
      <c r="Q39" s="148"/>
      <c r="R39" s="148"/>
      <c r="S39" s="148"/>
      <c r="T39" s="148"/>
      <c r="U39" s="148"/>
      <c r="V39" s="148"/>
      <c r="W39" s="148"/>
    </row>
    <row r="40" spans="2:23">
      <c r="B40" s="148"/>
      <c r="C40" s="148"/>
      <c r="D40" s="148"/>
      <c r="E40" s="148"/>
      <c r="F40" s="148"/>
      <c r="G40" s="148"/>
      <c r="H40" s="148"/>
      <c r="I40" s="148"/>
      <c r="J40" s="148"/>
      <c r="K40" s="148"/>
      <c r="L40" s="148"/>
      <c r="M40" s="148"/>
      <c r="N40" s="148"/>
      <c r="O40" s="148"/>
      <c r="P40" s="148"/>
      <c r="Q40" s="148"/>
      <c r="R40" s="148"/>
      <c r="S40" s="148"/>
      <c r="T40" s="148"/>
      <c r="U40" s="148"/>
      <c r="V40" s="148"/>
      <c r="W40" s="148"/>
    </row>
    <row r="41" spans="2:23">
      <c r="B41" s="148"/>
      <c r="C41" s="148"/>
      <c r="D41" s="148"/>
      <c r="E41" s="148"/>
      <c r="F41" s="148"/>
      <c r="G41" s="148"/>
      <c r="H41" s="148"/>
      <c r="I41" s="148"/>
      <c r="J41" s="148"/>
      <c r="K41" s="148"/>
      <c r="L41" s="148"/>
      <c r="M41" s="148"/>
      <c r="N41" s="148"/>
      <c r="O41" s="148"/>
      <c r="P41" s="148"/>
      <c r="Q41" s="148"/>
      <c r="R41" s="148"/>
      <c r="S41" s="148"/>
      <c r="T41" s="148"/>
      <c r="U41" s="148"/>
      <c r="V41" s="148"/>
      <c r="W41" s="148"/>
    </row>
  </sheetData>
  <mergeCells count="2">
    <mergeCell ref="G3:P5"/>
    <mergeCell ref="C12:U13"/>
  </mergeCells>
  <dataValidations count="1">
    <dataValidation type="textLength" allowBlank="1" showInputMessage="1" showErrorMessage="1" sqref="U15:U30">
      <formula1>1</formula1>
      <formula2>3</formula2>
    </dataValidation>
  </dataValidations>
  <printOptions horizontalCentered="1" verticalCentered="1"/>
  <pageMargins left="0.2" right="0.2" top="0.25" bottom="0.25" header="0.3" footer="0.3"/>
  <pageSetup paperSize="341" scale="86"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locked="0" defaultSize="0" autoFill="0" autoLine="0" autoPict="0">
                <anchor moveWithCells="1">
                  <from>
                    <xdr:col>15</xdr:col>
                    <xdr:colOff>857250</xdr:colOff>
                    <xdr:row>0</xdr:row>
                    <xdr:rowOff>0</xdr:rowOff>
                  </from>
                  <to>
                    <xdr:col>16</xdr:col>
                    <xdr:colOff>0</xdr:colOff>
                    <xdr:row>4</xdr:row>
                    <xdr:rowOff>0</xdr:rowOff>
                  </to>
                </anchor>
              </controlPr>
            </control>
          </mc:Choice>
        </mc:AlternateContent>
        <mc:AlternateContent xmlns:mc="http://schemas.openxmlformats.org/markup-compatibility/2006">
          <mc:Choice Requires="x14">
            <control shapeId="24578" r:id="rId5" name="Check Box 2">
              <controlPr locked="0" defaultSize="0" autoFill="0" autoLine="0" autoPict="0">
                <anchor moveWithCells="1">
                  <from>
                    <xdr:col>15</xdr:col>
                    <xdr:colOff>857250</xdr:colOff>
                    <xdr:row>0</xdr:row>
                    <xdr:rowOff>0</xdr:rowOff>
                  </from>
                  <to>
                    <xdr:col>16</xdr:col>
                    <xdr:colOff>0</xdr:colOff>
                    <xdr:row>0</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X86"/>
  <sheetViews>
    <sheetView workbookViewId="0">
      <selection activeCell="C5" sqref="C5:E5"/>
    </sheetView>
  </sheetViews>
  <sheetFormatPr defaultColWidth="9.140625" defaultRowHeight="12.75"/>
  <cols>
    <col min="1" max="1" width="3.5703125" style="150" customWidth="1"/>
    <col min="2" max="2" width="19.5703125" style="150" customWidth="1"/>
    <col min="3" max="3" width="16.5703125" style="150" customWidth="1"/>
    <col min="4" max="4" width="13.140625" style="150" bestFit="1" customWidth="1"/>
    <col min="5" max="5" width="16.28515625" style="150" bestFit="1" customWidth="1"/>
    <col min="6" max="7" width="3.42578125" style="150" customWidth="1"/>
    <col min="8" max="8" width="27.28515625" style="150" customWidth="1"/>
    <col min="9" max="9" width="3.42578125" style="150" customWidth="1"/>
    <col min="10" max="10" width="12.7109375" style="150" customWidth="1"/>
    <col min="11" max="11" width="13.140625" style="150" customWidth="1"/>
    <col min="12" max="13" width="3.42578125" style="150" customWidth="1"/>
    <col min="14" max="14" width="14.7109375" style="150" customWidth="1"/>
    <col min="15" max="15" width="13.42578125" style="150" customWidth="1"/>
    <col min="16" max="16" width="22.42578125" style="150" customWidth="1"/>
    <col min="17" max="20" width="2.7109375" style="150" customWidth="1"/>
    <col min="21" max="16384" width="9.140625" style="150"/>
  </cols>
  <sheetData>
    <row r="1" spans="1:24" ht="49.9" customHeight="1">
      <c r="A1" s="833"/>
      <c r="B1" s="834"/>
      <c r="C1" s="149"/>
      <c r="D1" s="542"/>
      <c r="E1" s="837" t="s">
        <v>272</v>
      </c>
      <c r="F1" s="834"/>
      <c r="G1" s="834"/>
      <c r="H1" s="834"/>
      <c r="I1" s="834"/>
      <c r="J1" s="834"/>
      <c r="K1" s="834"/>
      <c r="L1" s="542"/>
      <c r="M1" s="542"/>
      <c r="N1" s="478"/>
      <c r="O1" s="478"/>
      <c r="P1" s="478"/>
      <c r="Q1" s="838"/>
      <c r="R1" s="839"/>
      <c r="S1" s="839"/>
      <c r="T1" s="840"/>
      <c r="V1" s="817"/>
      <c r="W1" s="817"/>
      <c r="X1" s="151"/>
    </row>
    <row r="2" spans="1:24" ht="27" thickBot="1">
      <c r="A2" s="835"/>
      <c r="B2" s="836"/>
      <c r="C2" s="152"/>
      <c r="D2" s="153"/>
      <c r="E2" s="154"/>
      <c r="F2" s="154"/>
      <c r="G2" s="154"/>
      <c r="H2" s="154"/>
      <c r="I2" s="154"/>
      <c r="J2" s="154"/>
      <c r="K2" s="154"/>
      <c r="L2" s="154"/>
      <c r="M2" s="154"/>
      <c r="N2" s="154"/>
      <c r="O2" s="154"/>
      <c r="P2" s="154"/>
      <c r="Q2" s="154"/>
      <c r="R2" s="154"/>
      <c r="S2" s="154"/>
      <c r="T2" s="155"/>
      <c r="X2" s="151"/>
    </row>
    <row r="3" spans="1:24" s="156" customFormat="1" ht="13.5" thickBot="1">
      <c r="A3" s="818" t="s">
        <v>4</v>
      </c>
      <c r="B3" s="819"/>
      <c r="C3" s="820">
        <f>'PPAP Plan'!H4</f>
        <v>0</v>
      </c>
      <c r="D3" s="821"/>
      <c r="E3" s="821"/>
      <c r="F3" s="479" t="s">
        <v>244</v>
      </c>
      <c r="G3" s="480"/>
      <c r="H3" s="481"/>
      <c r="I3" s="822"/>
      <c r="J3" s="823"/>
      <c r="K3" s="823"/>
      <c r="L3" s="823"/>
      <c r="M3" s="824"/>
      <c r="N3" s="825" t="s">
        <v>245</v>
      </c>
      <c r="O3" s="826"/>
      <c r="P3" s="827"/>
      <c r="Q3" s="828"/>
      <c r="R3" s="828"/>
      <c r="S3" s="828"/>
      <c r="T3" s="829"/>
      <c r="X3" s="157"/>
    </row>
    <row r="4" spans="1:24" s="156" customFormat="1" ht="13.15" customHeight="1" thickBot="1">
      <c r="A4" s="841" t="s">
        <v>690</v>
      </c>
      <c r="B4" s="842"/>
      <c r="C4" s="820">
        <f>'PPAP Plan'!H6</f>
        <v>0</v>
      </c>
      <c r="D4" s="821"/>
      <c r="E4" s="821"/>
      <c r="F4" s="843" t="s">
        <v>246</v>
      </c>
      <c r="G4" s="844"/>
      <c r="H4" s="845"/>
      <c r="I4" s="846"/>
      <c r="J4" s="847"/>
      <c r="K4" s="847"/>
      <c r="L4" s="847"/>
      <c r="M4" s="848"/>
      <c r="N4" s="849" t="s">
        <v>247</v>
      </c>
      <c r="O4" s="850"/>
      <c r="P4" s="830"/>
      <c r="Q4" s="831"/>
      <c r="R4" s="831"/>
      <c r="S4" s="831"/>
      <c r="T4" s="832"/>
      <c r="X4" s="157"/>
    </row>
    <row r="5" spans="1:24" s="156" customFormat="1">
      <c r="A5" s="841" t="s">
        <v>248</v>
      </c>
      <c r="B5" s="842"/>
      <c r="C5" s="820">
        <f>'PPAP Plan'!H5</f>
        <v>0</v>
      </c>
      <c r="D5" s="821"/>
      <c r="E5" s="821"/>
      <c r="F5" s="482" t="s">
        <v>249</v>
      </c>
      <c r="G5" s="483"/>
      <c r="H5" s="484"/>
      <c r="I5" s="846"/>
      <c r="J5" s="847"/>
      <c r="K5" s="847"/>
      <c r="L5" s="847"/>
      <c r="M5" s="848"/>
      <c r="N5" s="849" t="s">
        <v>250</v>
      </c>
      <c r="O5" s="850"/>
      <c r="P5" s="830"/>
      <c r="Q5" s="831"/>
      <c r="R5" s="831"/>
      <c r="S5" s="831"/>
      <c r="T5" s="832"/>
      <c r="X5" s="157"/>
    </row>
    <row r="6" spans="1:24" s="156" customFormat="1" ht="15" customHeight="1" thickBot="1">
      <c r="A6" s="851" t="s">
        <v>251</v>
      </c>
      <c r="B6" s="852"/>
      <c r="C6" s="853"/>
      <c r="D6" s="854"/>
      <c r="E6" s="854"/>
      <c r="F6" s="485" t="s">
        <v>252</v>
      </c>
      <c r="G6" s="486"/>
      <c r="H6" s="487"/>
      <c r="I6" s="860"/>
      <c r="J6" s="861"/>
      <c r="K6" s="861"/>
      <c r="L6" s="861"/>
      <c r="M6" s="862"/>
      <c r="N6" s="855" t="s">
        <v>253</v>
      </c>
      <c r="O6" s="856"/>
      <c r="P6" s="857"/>
      <c r="Q6" s="858"/>
      <c r="R6" s="858"/>
      <c r="S6" s="858"/>
      <c r="T6" s="859"/>
      <c r="X6" s="157"/>
    </row>
    <row r="7" spans="1:24" ht="13.5" thickBot="1">
      <c r="A7" s="158"/>
      <c r="B7" s="152"/>
      <c r="N7" s="152"/>
      <c r="O7" s="152"/>
      <c r="P7" s="152"/>
      <c r="Q7" s="152"/>
      <c r="R7" s="152"/>
      <c r="S7" s="152"/>
      <c r="T7" s="159"/>
      <c r="X7" s="157"/>
    </row>
    <row r="8" spans="1:24">
      <c r="A8" s="865" t="s">
        <v>254</v>
      </c>
      <c r="B8" s="867" t="s">
        <v>255</v>
      </c>
      <c r="C8" s="869" t="s">
        <v>256</v>
      </c>
      <c r="D8" s="871" t="s">
        <v>257</v>
      </c>
      <c r="E8" s="871" t="s">
        <v>258</v>
      </c>
      <c r="F8" s="863" t="s">
        <v>259</v>
      </c>
      <c r="G8" s="863" t="s">
        <v>260</v>
      </c>
      <c r="H8" s="871" t="s">
        <v>261</v>
      </c>
      <c r="I8" s="863" t="s">
        <v>262</v>
      </c>
      <c r="J8" s="877" t="s">
        <v>263</v>
      </c>
      <c r="K8" s="869"/>
      <c r="L8" s="863" t="s">
        <v>264</v>
      </c>
      <c r="M8" s="878" t="s">
        <v>265</v>
      </c>
      <c r="N8" s="872" t="s">
        <v>266</v>
      </c>
      <c r="O8" s="874" t="s">
        <v>267</v>
      </c>
      <c r="P8" s="874" t="s">
        <v>268</v>
      </c>
      <c r="Q8" s="875"/>
      <c r="R8" s="875"/>
      <c r="S8" s="875"/>
      <c r="T8" s="876"/>
      <c r="X8" s="157"/>
    </row>
    <row r="9" spans="1:24" s="160" customFormat="1" ht="65.45" customHeight="1" thickBot="1">
      <c r="A9" s="866"/>
      <c r="B9" s="868"/>
      <c r="C9" s="870"/>
      <c r="D9" s="864"/>
      <c r="E9" s="864"/>
      <c r="F9" s="864"/>
      <c r="G9" s="864"/>
      <c r="H9" s="864"/>
      <c r="I9" s="864"/>
      <c r="J9" s="488" t="s">
        <v>269</v>
      </c>
      <c r="K9" s="488" t="s">
        <v>270</v>
      </c>
      <c r="L9" s="864"/>
      <c r="M9" s="879"/>
      <c r="N9" s="873"/>
      <c r="O9" s="864"/>
      <c r="P9" s="488" t="s">
        <v>271</v>
      </c>
      <c r="Q9" s="489" t="s">
        <v>259</v>
      </c>
      <c r="R9" s="489" t="s">
        <v>262</v>
      </c>
      <c r="S9" s="489" t="s">
        <v>264</v>
      </c>
      <c r="T9" s="490" t="s">
        <v>265</v>
      </c>
      <c r="X9" s="161"/>
    </row>
    <row r="10" spans="1:24" s="168" customFormat="1">
      <c r="A10" s="162"/>
      <c r="B10" s="163"/>
      <c r="C10" s="164"/>
      <c r="D10" s="165"/>
      <c r="E10" s="165"/>
      <c r="F10" s="166"/>
      <c r="G10" s="166"/>
      <c r="H10" s="165"/>
      <c r="I10" s="166"/>
      <c r="J10" s="165"/>
      <c r="K10" s="165"/>
      <c r="L10" s="166"/>
      <c r="M10" s="171">
        <f t="shared" ref="M10:M86" si="0">F10*I10*L10</f>
        <v>0</v>
      </c>
      <c r="N10" s="491"/>
      <c r="O10" s="492"/>
      <c r="P10" s="492"/>
      <c r="Q10" s="493"/>
      <c r="R10" s="493"/>
      <c r="S10" s="493"/>
      <c r="T10" s="494">
        <f t="shared" ref="T10:T86" si="1">Q10*R10*S10</f>
        <v>0</v>
      </c>
      <c r="X10" s="169"/>
    </row>
    <row r="11" spans="1:24" s="168" customFormat="1">
      <c r="A11" s="170"/>
      <c r="B11" s="559"/>
      <c r="C11" s="559"/>
      <c r="D11" s="560"/>
      <c r="E11" s="560"/>
      <c r="F11" s="561"/>
      <c r="G11" s="561"/>
      <c r="H11" s="560"/>
      <c r="I11" s="561"/>
      <c r="J11" s="560"/>
      <c r="K11" s="560"/>
      <c r="L11" s="561"/>
      <c r="M11" s="171">
        <f t="shared" si="0"/>
        <v>0</v>
      </c>
      <c r="N11" s="495"/>
      <c r="O11" s="562"/>
      <c r="P11" s="562"/>
      <c r="Q11" s="563"/>
      <c r="R11" s="563"/>
      <c r="S11" s="563"/>
      <c r="T11" s="494">
        <f t="shared" si="1"/>
        <v>0</v>
      </c>
      <c r="X11" s="169"/>
    </row>
    <row r="12" spans="1:24" s="168" customFormat="1">
      <c r="A12" s="170"/>
      <c r="B12" s="559"/>
      <c r="C12" s="559"/>
      <c r="D12" s="560"/>
      <c r="E12" s="560"/>
      <c r="F12" s="561"/>
      <c r="G12" s="561"/>
      <c r="H12" s="560"/>
      <c r="I12" s="561"/>
      <c r="J12" s="560"/>
      <c r="K12" s="560"/>
      <c r="L12" s="561"/>
      <c r="M12" s="171">
        <f t="shared" si="0"/>
        <v>0</v>
      </c>
      <c r="N12" s="495"/>
      <c r="O12" s="562"/>
      <c r="P12" s="562"/>
      <c r="Q12" s="563"/>
      <c r="R12" s="563"/>
      <c r="S12" s="563"/>
      <c r="T12" s="494">
        <f t="shared" si="1"/>
        <v>0</v>
      </c>
      <c r="X12" s="169"/>
    </row>
    <row r="13" spans="1:24" s="168" customFormat="1">
      <c r="A13" s="170"/>
      <c r="B13" s="559"/>
      <c r="C13" s="559"/>
      <c r="D13" s="560"/>
      <c r="E13" s="560"/>
      <c r="F13" s="561"/>
      <c r="G13" s="561"/>
      <c r="H13" s="560"/>
      <c r="I13" s="561"/>
      <c r="J13" s="560"/>
      <c r="K13" s="560"/>
      <c r="L13" s="561"/>
      <c r="M13" s="171">
        <f t="shared" si="0"/>
        <v>0</v>
      </c>
      <c r="N13" s="495"/>
      <c r="O13" s="562"/>
      <c r="P13" s="562"/>
      <c r="Q13" s="563"/>
      <c r="R13" s="563"/>
      <c r="S13" s="563"/>
      <c r="T13" s="494">
        <f t="shared" si="1"/>
        <v>0</v>
      </c>
      <c r="X13" s="169"/>
    </row>
    <row r="14" spans="1:24" s="168" customFormat="1">
      <c r="A14" s="170"/>
      <c r="B14" s="559"/>
      <c r="C14" s="559"/>
      <c r="D14" s="560"/>
      <c r="E14" s="560"/>
      <c r="F14" s="561"/>
      <c r="G14" s="561"/>
      <c r="H14" s="560"/>
      <c r="I14" s="561"/>
      <c r="J14" s="560"/>
      <c r="K14" s="560"/>
      <c r="L14" s="561"/>
      <c r="M14" s="171">
        <f t="shared" si="0"/>
        <v>0</v>
      </c>
      <c r="N14" s="495"/>
      <c r="O14" s="562"/>
      <c r="P14" s="562"/>
      <c r="Q14" s="563"/>
      <c r="R14" s="563"/>
      <c r="S14" s="563"/>
      <c r="T14" s="494">
        <f t="shared" si="1"/>
        <v>0</v>
      </c>
      <c r="X14" s="169"/>
    </row>
    <row r="15" spans="1:24" s="168" customFormat="1">
      <c r="A15" s="170"/>
      <c r="B15" s="559"/>
      <c r="C15" s="559"/>
      <c r="D15" s="560"/>
      <c r="E15" s="560"/>
      <c r="F15" s="561"/>
      <c r="G15" s="561"/>
      <c r="H15" s="560"/>
      <c r="I15" s="561"/>
      <c r="J15" s="560"/>
      <c r="K15" s="560"/>
      <c r="L15" s="561"/>
      <c r="M15" s="171">
        <f t="shared" si="0"/>
        <v>0</v>
      </c>
      <c r="N15" s="495"/>
      <c r="O15" s="562"/>
      <c r="P15" s="562"/>
      <c r="Q15" s="563"/>
      <c r="R15" s="563"/>
      <c r="S15" s="563"/>
      <c r="T15" s="494">
        <f t="shared" si="1"/>
        <v>0</v>
      </c>
      <c r="X15" s="169"/>
    </row>
    <row r="16" spans="1:24" s="168" customFormat="1">
      <c r="A16" s="170"/>
      <c r="B16" s="559"/>
      <c r="C16" s="559"/>
      <c r="D16" s="560"/>
      <c r="E16" s="560"/>
      <c r="F16" s="561"/>
      <c r="G16" s="561"/>
      <c r="H16" s="560"/>
      <c r="I16" s="561"/>
      <c r="J16" s="560"/>
      <c r="K16" s="560"/>
      <c r="L16" s="561"/>
      <c r="M16" s="171">
        <f t="shared" si="0"/>
        <v>0</v>
      </c>
      <c r="N16" s="495"/>
      <c r="O16" s="562"/>
      <c r="P16" s="562"/>
      <c r="Q16" s="563"/>
      <c r="R16" s="563"/>
      <c r="S16" s="563"/>
      <c r="T16" s="494">
        <f t="shared" si="1"/>
        <v>0</v>
      </c>
      <c r="X16" s="169"/>
    </row>
    <row r="17" spans="1:24" s="168" customFormat="1">
      <c r="A17" s="170"/>
      <c r="B17" s="559"/>
      <c r="C17" s="559"/>
      <c r="D17" s="560"/>
      <c r="E17" s="560"/>
      <c r="F17" s="561"/>
      <c r="G17" s="561"/>
      <c r="H17" s="560"/>
      <c r="I17" s="561"/>
      <c r="J17" s="560"/>
      <c r="K17" s="560"/>
      <c r="L17" s="561"/>
      <c r="M17" s="171">
        <f t="shared" si="0"/>
        <v>0</v>
      </c>
      <c r="N17" s="495"/>
      <c r="O17" s="562"/>
      <c r="P17" s="562"/>
      <c r="Q17" s="563"/>
      <c r="R17" s="563"/>
      <c r="S17" s="563"/>
      <c r="T17" s="494">
        <f t="shared" si="1"/>
        <v>0</v>
      </c>
      <c r="X17" s="169"/>
    </row>
    <row r="18" spans="1:24" s="168" customFormat="1">
      <c r="A18" s="170"/>
      <c r="B18" s="559"/>
      <c r="C18" s="559"/>
      <c r="D18" s="560"/>
      <c r="E18" s="560"/>
      <c r="F18" s="561"/>
      <c r="G18" s="561"/>
      <c r="H18" s="560"/>
      <c r="I18" s="561"/>
      <c r="J18" s="560"/>
      <c r="K18" s="560"/>
      <c r="L18" s="561"/>
      <c r="M18" s="171">
        <f t="shared" si="0"/>
        <v>0</v>
      </c>
      <c r="N18" s="495"/>
      <c r="O18" s="562"/>
      <c r="P18" s="562"/>
      <c r="Q18" s="563"/>
      <c r="R18" s="563"/>
      <c r="S18" s="563"/>
      <c r="T18" s="494">
        <f t="shared" si="1"/>
        <v>0</v>
      </c>
      <c r="X18" s="169"/>
    </row>
    <row r="19" spans="1:24" s="168" customFormat="1">
      <c r="A19" s="170"/>
      <c r="B19" s="559"/>
      <c r="C19" s="559"/>
      <c r="D19" s="560"/>
      <c r="E19" s="560"/>
      <c r="F19" s="561"/>
      <c r="G19" s="561"/>
      <c r="H19" s="560"/>
      <c r="I19" s="561"/>
      <c r="J19" s="560"/>
      <c r="K19" s="560"/>
      <c r="L19" s="561"/>
      <c r="M19" s="171">
        <f t="shared" si="0"/>
        <v>0</v>
      </c>
      <c r="N19" s="495"/>
      <c r="O19" s="562"/>
      <c r="P19" s="562"/>
      <c r="Q19" s="563"/>
      <c r="R19" s="563"/>
      <c r="S19" s="563"/>
      <c r="T19" s="494">
        <f t="shared" si="1"/>
        <v>0</v>
      </c>
      <c r="X19" s="169"/>
    </row>
    <row r="20" spans="1:24" s="168" customFormat="1">
      <c r="A20" s="170"/>
      <c r="B20" s="559"/>
      <c r="C20" s="559"/>
      <c r="D20" s="560"/>
      <c r="E20" s="560"/>
      <c r="F20" s="561"/>
      <c r="G20" s="561"/>
      <c r="H20" s="560"/>
      <c r="I20" s="561"/>
      <c r="J20" s="560"/>
      <c r="K20" s="560"/>
      <c r="L20" s="561"/>
      <c r="M20" s="171">
        <f t="shared" si="0"/>
        <v>0</v>
      </c>
      <c r="N20" s="495"/>
      <c r="O20" s="562"/>
      <c r="P20" s="562"/>
      <c r="Q20" s="563"/>
      <c r="R20" s="563"/>
      <c r="S20" s="563"/>
      <c r="T20" s="494">
        <f t="shared" si="1"/>
        <v>0</v>
      </c>
      <c r="X20" s="169"/>
    </row>
    <row r="21" spans="1:24" s="168" customFormat="1">
      <c r="A21" s="170"/>
      <c r="B21" s="559"/>
      <c r="C21" s="559"/>
      <c r="D21" s="560"/>
      <c r="E21" s="560"/>
      <c r="F21" s="561"/>
      <c r="G21" s="561"/>
      <c r="H21" s="560"/>
      <c r="I21" s="561"/>
      <c r="J21" s="560"/>
      <c r="K21" s="560"/>
      <c r="L21" s="561"/>
      <c r="M21" s="171">
        <f t="shared" si="0"/>
        <v>0</v>
      </c>
      <c r="N21" s="495"/>
      <c r="O21" s="562"/>
      <c r="P21" s="562"/>
      <c r="Q21" s="563"/>
      <c r="R21" s="563"/>
      <c r="S21" s="563"/>
      <c r="T21" s="494">
        <f t="shared" si="1"/>
        <v>0</v>
      </c>
      <c r="X21" s="169"/>
    </row>
    <row r="22" spans="1:24" s="168" customFormat="1">
      <c r="A22" s="170"/>
      <c r="B22" s="559"/>
      <c r="C22" s="559"/>
      <c r="D22" s="560"/>
      <c r="E22" s="560"/>
      <c r="F22" s="561"/>
      <c r="G22" s="561"/>
      <c r="H22" s="560"/>
      <c r="I22" s="561"/>
      <c r="J22" s="560"/>
      <c r="K22" s="560"/>
      <c r="L22" s="561"/>
      <c r="M22" s="171">
        <f t="shared" si="0"/>
        <v>0</v>
      </c>
      <c r="N22" s="495"/>
      <c r="O22" s="562"/>
      <c r="P22" s="562"/>
      <c r="Q22" s="563"/>
      <c r="R22" s="563"/>
      <c r="S22" s="563"/>
      <c r="T22" s="494">
        <f t="shared" si="1"/>
        <v>0</v>
      </c>
      <c r="X22" s="169"/>
    </row>
    <row r="23" spans="1:24" s="168" customFormat="1">
      <c r="A23" s="170"/>
      <c r="B23" s="559"/>
      <c r="C23" s="559"/>
      <c r="D23" s="560"/>
      <c r="E23" s="560"/>
      <c r="F23" s="561"/>
      <c r="G23" s="561"/>
      <c r="H23" s="560"/>
      <c r="I23" s="561"/>
      <c r="J23" s="560"/>
      <c r="K23" s="560"/>
      <c r="L23" s="561"/>
      <c r="M23" s="171">
        <f t="shared" si="0"/>
        <v>0</v>
      </c>
      <c r="N23" s="495"/>
      <c r="O23" s="562"/>
      <c r="P23" s="562"/>
      <c r="Q23" s="563"/>
      <c r="R23" s="563"/>
      <c r="S23" s="563"/>
      <c r="T23" s="494">
        <f t="shared" si="1"/>
        <v>0</v>
      </c>
      <c r="X23" s="169"/>
    </row>
    <row r="24" spans="1:24" s="168" customFormat="1">
      <c r="A24" s="170"/>
      <c r="B24" s="559"/>
      <c r="C24" s="559"/>
      <c r="D24" s="560"/>
      <c r="E24" s="560"/>
      <c r="F24" s="561"/>
      <c r="G24" s="561"/>
      <c r="H24" s="560"/>
      <c r="I24" s="561"/>
      <c r="J24" s="560"/>
      <c r="K24" s="560"/>
      <c r="L24" s="561"/>
      <c r="M24" s="171">
        <f t="shared" si="0"/>
        <v>0</v>
      </c>
      <c r="N24" s="495"/>
      <c r="O24" s="562"/>
      <c r="P24" s="562"/>
      <c r="Q24" s="563"/>
      <c r="R24" s="563"/>
      <c r="S24" s="563"/>
      <c r="T24" s="494">
        <f t="shared" si="1"/>
        <v>0</v>
      </c>
      <c r="X24" s="169"/>
    </row>
    <row r="25" spans="1:24" s="168" customFormat="1">
      <c r="A25" s="170"/>
      <c r="B25" s="559"/>
      <c r="C25" s="559"/>
      <c r="D25" s="560"/>
      <c r="E25" s="560"/>
      <c r="F25" s="561"/>
      <c r="G25" s="561"/>
      <c r="H25" s="560"/>
      <c r="I25" s="561"/>
      <c r="J25" s="560"/>
      <c r="K25" s="560"/>
      <c r="L25" s="561"/>
      <c r="M25" s="171">
        <f t="shared" si="0"/>
        <v>0</v>
      </c>
      <c r="N25" s="495"/>
      <c r="O25" s="562"/>
      <c r="P25" s="562"/>
      <c r="Q25" s="563"/>
      <c r="R25" s="563"/>
      <c r="S25" s="563"/>
      <c r="T25" s="494">
        <f t="shared" si="1"/>
        <v>0</v>
      </c>
      <c r="X25" s="169"/>
    </row>
    <row r="26" spans="1:24" s="168" customFormat="1">
      <c r="A26" s="170"/>
      <c r="B26" s="559"/>
      <c r="C26" s="559"/>
      <c r="D26" s="560"/>
      <c r="E26" s="560"/>
      <c r="F26" s="561"/>
      <c r="G26" s="561"/>
      <c r="H26" s="560"/>
      <c r="I26" s="561"/>
      <c r="J26" s="560"/>
      <c r="K26" s="560"/>
      <c r="L26" s="561"/>
      <c r="M26" s="171">
        <f t="shared" si="0"/>
        <v>0</v>
      </c>
      <c r="N26" s="495"/>
      <c r="O26" s="562"/>
      <c r="P26" s="562"/>
      <c r="Q26" s="563"/>
      <c r="R26" s="563"/>
      <c r="S26" s="563"/>
      <c r="T26" s="494">
        <f t="shared" si="1"/>
        <v>0</v>
      </c>
      <c r="X26" s="169"/>
    </row>
    <row r="27" spans="1:24" s="168" customFormat="1">
      <c r="A27" s="170"/>
      <c r="B27" s="559"/>
      <c r="C27" s="559"/>
      <c r="D27" s="560"/>
      <c r="E27" s="560"/>
      <c r="F27" s="561"/>
      <c r="G27" s="561"/>
      <c r="H27" s="560"/>
      <c r="I27" s="561"/>
      <c r="J27" s="560"/>
      <c r="K27" s="560"/>
      <c r="L27" s="561"/>
      <c r="M27" s="171">
        <f t="shared" si="0"/>
        <v>0</v>
      </c>
      <c r="N27" s="495"/>
      <c r="O27" s="562"/>
      <c r="P27" s="562"/>
      <c r="Q27" s="563"/>
      <c r="R27" s="563"/>
      <c r="S27" s="563"/>
      <c r="T27" s="494">
        <f t="shared" si="1"/>
        <v>0</v>
      </c>
      <c r="X27" s="169"/>
    </row>
    <row r="28" spans="1:24" s="168" customFormat="1">
      <c r="A28" s="170"/>
      <c r="B28" s="559"/>
      <c r="C28" s="559"/>
      <c r="D28" s="560"/>
      <c r="E28" s="560"/>
      <c r="F28" s="561"/>
      <c r="G28" s="561"/>
      <c r="H28" s="560"/>
      <c r="I28" s="561"/>
      <c r="J28" s="560"/>
      <c r="K28" s="560"/>
      <c r="L28" s="561"/>
      <c r="M28" s="171">
        <f t="shared" si="0"/>
        <v>0</v>
      </c>
      <c r="N28" s="495"/>
      <c r="O28" s="562"/>
      <c r="P28" s="562"/>
      <c r="Q28" s="563"/>
      <c r="R28" s="563"/>
      <c r="S28" s="563"/>
      <c r="T28" s="494">
        <f t="shared" si="1"/>
        <v>0</v>
      </c>
      <c r="X28" s="169"/>
    </row>
    <row r="29" spans="1:24" s="168" customFormat="1">
      <c r="A29" s="170"/>
      <c r="B29" s="559"/>
      <c r="C29" s="559"/>
      <c r="D29" s="560"/>
      <c r="E29" s="560"/>
      <c r="F29" s="561"/>
      <c r="G29" s="561"/>
      <c r="H29" s="560"/>
      <c r="I29" s="561"/>
      <c r="J29" s="560"/>
      <c r="K29" s="560"/>
      <c r="L29" s="561"/>
      <c r="M29" s="171">
        <f t="shared" si="0"/>
        <v>0</v>
      </c>
      <c r="N29" s="495"/>
      <c r="O29" s="562"/>
      <c r="P29" s="562"/>
      <c r="Q29" s="563"/>
      <c r="R29" s="563"/>
      <c r="S29" s="563"/>
      <c r="T29" s="494">
        <f t="shared" si="1"/>
        <v>0</v>
      </c>
      <c r="X29" s="169"/>
    </row>
    <row r="30" spans="1:24" s="168" customFormat="1">
      <c r="A30" s="170"/>
      <c r="B30" s="559"/>
      <c r="C30" s="559"/>
      <c r="D30" s="560"/>
      <c r="E30" s="560"/>
      <c r="F30" s="561"/>
      <c r="G30" s="561"/>
      <c r="H30" s="560"/>
      <c r="I30" s="561"/>
      <c r="J30" s="560"/>
      <c r="K30" s="560"/>
      <c r="L30" s="561"/>
      <c r="M30" s="171">
        <f t="shared" si="0"/>
        <v>0</v>
      </c>
      <c r="N30" s="495"/>
      <c r="O30" s="562"/>
      <c r="P30" s="562"/>
      <c r="Q30" s="563"/>
      <c r="R30" s="563"/>
      <c r="S30" s="563"/>
      <c r="T30" s="494">
        <f t="shared" si="1"/>
        <v>0</v>
      </c>
      <c r="X30" s="169"/>
    </row>
    <row r="31" spans="1:24" s="168" customFormat="1">
      <c r="A31" s="170"/>
      <c r="B31" s="559"/>
      <c r="C31" s="559"/>
      <c r="D31" s="560"/>
      <c r="E31" s="560"/>
      <c r="F31" s="561"/>
      <c r="G31" s="561"/>
      <c r="H31" s="560"/>
      <c r="I31" s="561"/>
      <c r="J31" s="560"/>
      <c r="K31" s="560"/>
      <c r="L31" s="561"/>
      <c r="M31" s="171">
        <f t="shared" si="0"/>
        <v>0</v>
      </c>
      <c r="N31" s="495"/>
      <c r="O31" s="562"/>
      <c r="P31" s="562"/>
      <c r="Q31" s="563"/>
      <c r="R31" s="563"/>
      <c r="S31" s="563"/>
      <c r="T31" s="494">
        <f t="shared" si="1"/>
        <v>0</v>
      </c>
      <c r="X31" s="169"/>
    </row>
    <row r="32" spans="1:24" s="168" customFormat="1">
      <c r="A32" s="170"/>
      <c r="B32" s="559"/>
      <c r="C32" s="559"/>
      <c r="D32" s="560"/>
      <c r="E32" s="560"/>
      <c r="F32" s="561"/>
      <c r="G32" s="561"/>
      <c r="H32" s="560"/>
      <c r="I32" s="561"/>
      <c r="J32" s="560"/>
      <c r="K32" s="560"/>
      <c r="L32" s="561"/>
      <c r="M32" s="171">
        <f t="shared" si="0"/>
        <v>0</v>
      </c>
      <c r="N32" s="495"/>
      <c r="O32" s="562"/>
      <c r="P32" s="562"/>
      <c r="Q32" s="563"/>
      <c r="R32" s="563"/>
      <c r="S32" s="563"/>
      <c r="T32" s="494">
        <f t="shared" si="1"/>
        <v>0</v>
      </c>
      <c r="X32" s="169"/>
    </row>
    <row r="33" spans="1:24" s="168" customFormat="1">
      <c r="A33" s="170"/>
      <c r="B33" s="559"/>
      <c r="C33" s="559"/>
      <c r="D33" s="560"/>
      <c r="E33" s="560"/>
      <c r="F33" s="561"/>
      <c r="G33" s="561"/>
      <c r="H33" s="560"/>
      <c r="I33" s="561"/>
      <c r="J33" s="560"/>
      <c r="K33" s="560"/>
      <c r="L33" s="561"/>
      <c r="M33" s="171">
        <f t="shared" si="0"/>
        <v>0</v>
      </c>
      <c r="N33" s="495"/>
      <c r="O33" s="562"/>
      <c r="P33" s="562"/>
      <c r="Q33" s="563"/>
      <c r="R33" s="563"/>
      <c r="S33" s="563"/>
      <c r="T33" s="494">
        <f t="shared" si="1"/>
        <v>0</v>
      </c>
      <c r="X33" s="169"/>
    </row>
    <row r="34" spans="1:24" s="168" customFormat="1">
      <c r="A34" s="170"/>
      <c r="B34" s="559"/>
      <c r="C34" s="559"/>
      <c r="D34" s="560"/>
      <c r="E34" s="560"/>
      <c r="F34" s="561"/>
      <c r="G34" s="561"/>
      <c r="H34" s="560"/>
      <c r="I34" s="561"/>
      <c r="J34" s="560"/>
      <c r="K34" s="560"/>
      <c r="L34" s="561"/>
      <c r="M34" s="171">
        <f t="shared" si="0"/>
        <v>0</v>
      </c>
      <c r="N34" s="495"/>
      <c r="O34" s="562"/>
      <c r="P34" s="562"/>
      <c r="Q34" s="563"/>
      <c r="R34" s="563"/>
      <c r="S34" s="563"/>
      <c r="T34" s="494">
        <f t="shared" si="1"/>
        <v>0</v>
      </c>
      <c r="X34" s="169"/>
    </row>
    <row r="35" spans="1:24" s="168" customFormat="1">
      <c r="A35" s="170"/>
      <c r="B35" s="559"/>
      <c r="C35" s="559"/>
      <c r="D35" s="560"/>
      <c r="E35" s="560"/>
      <c r="F35" s="561"/>
      <c r="G35" s="561"/>
      <c r="H35" s="560"/>
      <c r="I35" s="561"/>
      <c r="J35" s="560"/>
      <c r="K35" s="560"/>
      <c r="L35" s="561"/>
      <c r="M35" s="171">
        <f t="shared" si="0"/>
        <v>0</v>
      </c>
      <c r="N35" s="495"/>
      <c r="O35" s="562"/>
      <c r="P35" s="562"/>
      <c r="Q35" s="563"/>
      <c r="R35" s="563"/>
      <c r="S35" s="563"/>
      <c r="T35" s="494">
        <f t="shared" si="1"/>
        <v>0</v>
      </c>
      <c r="X35" s="169"/>
    </row>
    <row r="36" spans="1:24" s="168" customFormat="1">
      <c r="A36" s="170"/>
      <c r="B36" s="559"/>
      <c r="C36" s="559"/>
      <c r="D36" s="560"/>
      <c r="E36" s="560"/>
      <c r="F36" s="561"/>
      <c r="G36" s="561"/>
      <c r="H36" s="560"/>
      <c r="I36" s="561"/>
      <c r="J36" s="560"/>
      <c r="K36" s="560"/>
      <c r="L36" s="561"/>
      <c r="M36" s="171">
        <f t="shared" si="0"/>
        <v>0</v>
      </c>
      <c r="N36" s="495"/>
      <c r="O36" s="562"/>
      <c r="P36" s="562"/>
      <c r="Q36" s="563"/>
      <c r="R36" s="563"/>
      <c r="S36" s="563"/>
      <c r="T36" s="494">
        <f t="shared" si="1"/>
        <v>0</v>
      </c>
      <c r="X36" s="169"/>
    </row>
    <row r="37" spans="1:24" s="168" customFormat="1">
      <c r="A37" s="170"/>
      <c r="B37" s="559"/>
      <c r="C37" s="559"/>
      <c r="D37" s="560"/>
      <c r="E37" s="560"/>
      <c r="F37" s="561"/>
      <c r="G37" s="561"/>
      <c r="H37" s="560"/>
      <c r="I37" s="561"/>
      <c r="J37" s="560"/>
      <c r="K37" s="560"/>
      <c r="L37" s="561"/>
      <c r="M37" s="171">
        <f t="shared" si="0"/>
        <v>0</v>
      </c>
      <c r="N37" s="495"/>
      <c r="O37" s="562"/>
      <c r="P37" s="562"/>
      <c r="Q37" s="563"/>
      <c r="R37" s="563"/>
      <c r="S37" s="563"/>
      <c r="T37" s="494">
        <f t="shared" si="1"/>
        <v>0</v>
      </c>
      <c r="X37" s="169"/>
    </row>
    <row r="38" spans="1:24" s="168" customFormat="1">
      <c r="A38" s="170"/>
      <c r="B38" s="559"/>
      <c r="C38" s="559"/>
      <c r="D38" s="560"/>
      <c r="E38" s="560"/>
      <c r="F38" s="561"/>
      <c r="G38" s="561"/>
      <c r="H38" s="560"/>
      <c r="I38" s="561"/>
      <c r="J38" s="560"/>
      <c r="K38" s="560"/>
      <c r="L38" s="561"/>
      <c r="M38" s="171">
        <f t="shared" si="0"/>
        <v>0</v>
      </c>
      <c r="N38" s="495"/>
      <c r="O38" s="562"/>
      <c r="P38" s="562"/>
      <c r="Q38" s="563"/>
      <c r="R38" s="563"/>
      <c r="S38" s="563"/>
      <c r="T38" s="494">
        <f t="shared" si="1"/>
        <v>0</v>
      </c>
      <c r="X38" s="169"/>
    </row>
    <row r="39" spans="1:24" s="168" customFormat="1">
      <c r="A39" s="170"/>
      <c r="B39" s="559"/>
      <c r="C39" s="559"/>
      <c r="D39" s="560"/>
      <c r="E39" s="560"/>
      <c r="F39" s="561"/>
      <c r="G39" s="561"/>
      <c r="H39" s="560"/>
      <c r="I39" s="561"/>
      <c r="J39" s="560"/>
      <c r="K39" s="560"/>
      <c r="L39" s="561"/>
      <c r="M39" s="171">
        <f t="shared" si="0"/>
        <v>0</v>
      </c>
      <c r="N39" s="495"/>
      <c r="O39" s="562"/>
      <c r="P39" s="562"/>
      <c r="Q39" s="563"/>
      <c r="R39" s="563"/>
      <c r="S39" s="563"/>
      <c r="T39" s="494">
        <f t="shared" si="1"/>
        <v>0</v>
      </c>
      <c r="X39" s="169"/>
    </row>
    <row r="40" spans="1:24" s="168" customFormat="1">
      <c r="A40" s="170"/>
      <c r="B40" s="559"/>
      <c r="C40" s="559"/>
      <c r="D40" s="560"/>
      <c r="E40" s="560"/>
      <c r="F40" s="561"/>
      <c r="G40" s="561"/>
      <c r="H40" s="560"/>
      <c r="I40" s="561"/>
      <c r="J40" s="560"/>
      <c r="K40" s="560"/>
      <c r="L40" s="561"/>
      <c r="M40" s="171">
        <f t="shared" si="0"/>
        <v>0</v>
      </c>
      <c r="N40" s="495"/>
      <c r="O40" s="562"/>
      <c r="P40" s="562"/>
      <c r="Q40" s="563"/>
      <c r="R40" s="563"/>
      <c r="S40" s="563"/>
      <c r="T40" s="494">
        <f t="shared" si="1"/>
        <v>0</v>
      </c>
      <c r="X40" s="169"/>
    </row>
    <row r="41" spans="1:24" s="168" customFormat="1">
      <c r="A41" s="170"/>
      <c r="B41" s="559"/>
      <c r="C41" s="559"/>
      <c r="D41" s="560"/>
      <c r="E41" s="560"/>
      <c r="F41" s="561"/>
      <c r="G41" s="561"/>
      <c r="H41" s="560"/>
      <c r="I41" s="561"/>
      <c r="J41" s="560"/>
      <c r="K41" s="560"/>
      <c r="L41" s="561"/>
      <c r="M41" s="171">
        <f t="shared" si="0"/>
        <v>0</v>
      </c>
      <c r="N41" s="495"/>
      <c r="O41" s="562"/>
      <c r="P41" s="562"/>
      <c r="Q41" s="563"/>
      <c r="R41" s="563"/>
      <c r="S41" s="563"/>
      <c r="T41" s="494">
        <f t="shared" si="1"/>
        <v>0</v>
      </c>
      <c r="X41" s="169"/>
    </row>
    <row r="42" spans="1:24" s="168" customFormat="1">
      <c r="A42" s="170"/>
      <c r="B42" s="559"/>
      <c r="C42" s="559"/>
      <c r="D42" s="560"/>
      <c r="E42" s="560"/>
      <c r="F42" s="561"/>
      <c r="G42" s="561"/>
      <c r="H42" s="560"/>
      <c r="I42" s="561"/>
      <c r="J42" s="560"/>
      <c r="K42" s="560"/>
      <c r="L42" s="561"/>
      <c r="M42" s="171">
        <f t="shared" si="0"/>
        <v>0</v>
      </c>
      <c r="N42" s="495"/>
      <c r="O42" s="562"/>
      <c r="P42" s="562"/>
      <c r="Q42" s="563"/>
      <c r="R42" s="563"/>
      <c r="S42" s="563"/>
      <c r="T42" s="494">
        <f t="shared" si="1"/>
        <v>0</v>
      </c>
      <c r="X42" s="169"/>
    </row>
    <row r="43" spans="1:24" s="168" customFormat="1">
      <c r="A43" s="170"/>
      <c r="B43" s="559"/>
      <c r="C43" s="559"/>
      <c r="D43" s="560"/>
      <c r="E43" s="560"/>
      <c r="F43" s="561"/>
      <c r="G43" s="561"/>
      <c r="H43" s="560"/>
      <c r="I43" s="561"/>
      <c r="J43" s="560"/>
      <c r="K43" s="560"/>
      <c r="L43" s="561"/>
      <c r="M43" s="171">
        <f t="shared" si="0"/>
        <v>0</v>
      </c>
      <c r="N43" s="495"/>
      <c r="O43" s="562"/>
      <c r="P43" s="562"/>
      <c r="Q43" s="563"/>
      <c r="R43" s="563"/>
      <c r="S43" s="563"/>
      <c r="T43" s="494">
        <f t="shared" si="1"/>
        <v>0</v>
      </c>
      <c r="X43" s="169"/>
    </row>
    <row r="44" spans="1:24" s="168" customFormat="1">
      <c r="A44" s="170"/>
      <c r="B44" s="559"/>
      <c r="C44" s="559"/>
      <c r="D44" s="560"/>
      <c r="E44" s="560"/>
      <c r="F44" s="561"/>
      <c r="G44" s="561"/>
      <c r="H44" s="560"/>
      <c r="I44" s="561"/>
      <c r="J44" s="560"/>
      <c r="K44" s="560"/>
      <c r="L44" s="561"/>
      <c r="M44" s="171">
        <f t="shared" si="0"/>
        <v>0</v>
      </c>
      <c r="N44" s="495"/>
      <c r="O44" s="562"/>
      <c r="P44" s="562"/>
      <c r="Q44" s="563"/>
      <c r="R44" s="563"/>
      <c r="S44" s="563"/>
      <c r="T44" s="494">
        <f t="shared" si="1"/>
        <v>0</v>
      </c>
      <c r="X44" s="169"/>
    </row>
    <row r="45" spans="1:24" s="168" customFormat="1">
      <c r="A45" s="170"/>
      <c r="B45" s="559"/>
      <c r="C45" s="559"/>
      <c r="D45" s="560"/>
      <c r="E45" s="560"/>
      <c r="F45" s="561"/>
      <c r="G45" s="561"/>
      <c r="H45" s="560"/>
      <c r="I45" s="561"/>
      <c r="J45" s="560"/>
      <c r="K45" s="560"/>
      <c r="L45" s="561"/>
      <c r="M45" s="171">
        <f t="shared" si="0"/>
        <v>0</v>
      </c>
      <c r="N45" s="495"/>
      <c r="O45" s="562"/>
      <c r="P45" s="562"/>
      <c r="Q45" s="563"/>
      <c r="R45" s="563"/>
      <c r="S45" s="563"/>
      <c r="T45" s="494">
        <f t="shared" si="1"/>
        <v>0</v>
      </c>
      <c r="X45" s="169"/>
    </row>
    <row r="46" spans="1:24" s="168" customFormat="1">
      <c r="A46" s="170"/>
      <c r="B46" s="559"/>
      <c r="C46" s="559"/>
      <c r="D46" s="560"/>
      <c r="E46" s="560"/>
      <c r="F46" s="561"/>
      <c r="G46" s="561"/>
      <c r="H46" s="560"/>
      <c r="I46" s="561"/>
      <c r="J46" s="560"/>
      <c r="K46" s="560"/>
      <c r="L46" s="561"/>
      <c r="M46" s="171">
        <f t="shared" si="0"/>
        <v>0</v>
      </c>
      <c r="N46" s="495"/>
      <c r="O46" s="562"/>
      <c r="P46" s="562"/>
      <c r="Q46" s="563"/>
      <c r="R46" s="563"/>
      <c r="S46" s="563"/>
      <c r="T46" s="494">
        <f t="shared" si="1"/>
        <v>0</v>
      </c>
      <c r="X46" s="169"/>
    </row>
    <row r="47" spans="1:24" s="168" customFormat="1">
      <c r="A47" s="170"/>
      <c r="B47" s="559"/>
      <c r="C47" s="559"/>
      <c r="D47" s="560"/>
      <c r="E47" s="560"/>
      <c r="F47" s="561"/>
      <c r="G47" s="561"/>
      <c r="H47" s="560"/>
      <c r="I47" s="561"/>
      <c r="J47" s="560"/>
      <c r="K47" s="560"/>
      <c r="L47" s="561"/>
      <c r="M47" s="171">
        <f t="shared" si="0"/>
        <v>0</v>
      </c>
      <c r="N47" s="495"/>
      <c r="O47" s="562"/>
      <c r="P47" s="562"/>
      <c r="Q47" s="563"/>
      <c r="R47" s="563"/>
      <c r="S47" s="563"/>
      <c r="T47" s="494">
        <f t="shared" si="1"/>
        <v>0</v>
      </c>
      <c r="X47" s="169"/>
    </row>
    <row r="48" spans="1:24" s="168" customFormat="1">
      <c r="A48" s="170"/>
      <c r="B48" s="559"/>
      <c r="C48" s="559"/>
      <c r="D48" s="560"/>
      <c r="E48" s="560"/>
      <c r="F48" s="561"/>
      <c r="G48" s="561"/>
      <c r="H48" s="560"/>
      <c r="I48" s="561"/>
      <c r="J48" s="560"/>
      <c r="K48" s="560"/>
      <c r="L48" s="561"/>
      <c r="M48" s="171">
        <f t="shared" si="0"/>
        <v>0</v>
      </c>
      <c r="N48" s="495"/>
      <c r="O48" s="562"/>
      <c r="P48" s="562"/>
      <c r="Q48" s="563"/>
      <c r="R48" s="563"/>
      <c r="S48" s="563"/>
      <c r="T48" s="494">
        <f t="shared" si="1"/>
        <v>0</v>
      </c>
      <c r="X48" s="169"/>
    </row>
    <row r="49" spans="1:24" s="168" customFormat="1">
      <c r="A49" s="170"/>
      <c r="B49" s="559"/>
      <c r="C49" s="559"/>
      <c r="D49" s="560"/>
      <c r="E49" s="560"/>
      <c r="F49" s="561"/>
      <c r="G49" s="561"/>
      <c r="H49" s="560"/>
      <c r="I49" s="561"/>
      <c r="J49" s="560"/>
      <c r="K49" s="560"/>
      <c r="L49" s="561"/>
      <c r="M49" s="171">
        <f t="shared" si="0"/>
        <v>0</v>
      </c>
      <c r="N49" s="495"/>
      <c r="O49" s="562"/>
      <c r="P49" s="562"/>
      <c r="Q49" s="563"/>
      <c r="R49" s="563"/>
      <c r="S49" s="563"/>
      <c r="T49" s="494">
        <f t="shared" si="1"/>
        <v>0</v>
      </c>
      <c r="X49" s="169"/>
    </row>
    <row r="50" spans="1:24" s="168" customFormat="1">
      <c r="A50" s="170"/>
      <c r="B50" s="559"/>
      <c r="C50" s="559"/>
      <c r="D50" s="560"/>
      <c r="E50" s="560"/>
      <c r="F50" s="561"/>
      <c r="G50" s="561"/>
      <c r="H50" s="560"/>
      <c r="I50" s="561"/>
      <c r="J50" s="560"/>
      <c r="K50" s="560"/>
      <c r="L50" s="561"/>
      <c r="M50" s="171">
        <f t="shared" si="0"/>
        <v>0</v>
      </c>
      <c r="N50" s="495"/>
      <c r="O50" s="562"/>
      <c r="P50" s="562"/>
      <c r="Q50" s="563"/>
      <c r="R50" s="563"/>
      <c r="S50" s="563"/>
      <c r="T50" s="494">
        <f t="shared" si="1"/>
        <v>0</v>
      </c>
      <c r="X50" s="169"/>
    </row>
    <row r="51" spans="1:24" s="168" customFormat="1">
      <c r="A51" s="170"/>
      <c r="B51" s="559"/>
      <c r="C51" s="559"/>
      <c r="D51" s="560"/>
      <c r="E51" s="560"/>
      <c r="F51" s="561"/>
      <c r="G51" s="561"/>
      <c r="H51" s="560"/>
      <c r="I51" s="561"/>
      <c r="J51" s="560"/>
      <c r="K51" s="560"/>
      <c r="L51" s="561"/>
      <c r="M51" s="171">
        <f t="shared" si="0"/>
        <v>0</v>
      </c>
      <c r="N51" s="495"/>
      <c r="O51" s="562"/>
      <c r="P51" s="562"/>
      <c r="Q51" s="563"/>
      <c r="R51" s="563"/>
      <c r="S51" s="563"/>
      <c r="T51" s="494">
        <f t="shared" si="1"/>
        <v>0</v>
      </c>
      <c r="X51" s="169"/>
    </row>
    <row r="52" spans="1:24" s="168" customFormat="1">
      <c r="A52" s="170"/>
      <c r="B52" s="559"/>
      <c r="C52" s="559"/>
      <c r="D52" s="560"/>
      <c r="E52" s="560"/>
      <c r="F52" s="561"/>
      <c r="G52" s="561"/>
      <c r="H52" s="560"/>
      <c r="I52" s="561"/>
      <c r="J52" s="560"/>
      <c r="K52" s="560"/>
      <c r="L52" s="561"/>
      <c r="M52" s="171">
        <f t="shared" si="0"/>
        <v>0</v>
      </c>
      <c r="N52" s="495"/>
      <c r="O52" s="562"/>
      <c r="P52" s="562"/>
      <c r="Q52" s="563"/>
      <c r="R52" s="563"/>
      <c r="S52" s="563"/>
      <c r="T52" s="494">
        <f t="shared" si="1"/>
        <v>0</v>
      </c>
      <c r="X52" s="169"/>
    </row>
    <row r="53" spans="1:24" s="168" customFormat="1">
      <c r="A53" s="170"/>
      <c r="B53" s="559"/>
      <c r="C53" s="559"/>
      <c r="D53" s="560"/>
      <c r="E53" s="560"/>
      <c r="F53" s="561"/>
      <c r="G53" s="561"/>
      <c r="H53" s="560"/>
      <c r="I53" s="561"/>
      <c r="J53" s="560"/>
      <c r="K53" s="560"/>
      <c r="L53" s="561"/>
      <c r="M53" s="171">
        <f t="shared" si="0"/>
        <v>0</v>
      </c>
      <c r="N53" s="495"/>
      <c r="O53" s="562"/>
      <c r="P53" s="562"/>
      <c r="Q53" s="563"/>
      <c r="R53" s="563"/>
      <c r="S53" s="563"/>
      <c r="T53" s="494">
        <f t="shared" si="1"/>
        <v>0</v>
      </c>
      <c r="X53" s="169"/>
    </row>
    <row r="54" spans="1:24" s="168" customFormat="1">
      <c r="A54" s="170"/>
      <c r="B54" s="559"/>
      <c r="C54" s="559"/>
      <c r="D54" s="560"/>
      <c r="E54" s="560"/>
      <c r="F54" s="561"/>
      <c r="G54" s="561"/>
      <c r="H54" s="560"/>
      <c r="I54" s="561"/>
      <c r="J54" s="560"/>
      <c r="K54" s="560"/>
      <c r="L54" s="561"/>
      <c r="M54" s="171">
        <f t="shared" si="0"/>
        <v>0</v>
      </c>
      <c r="N54" s="495"/>
      <c r="O54" s="562"/>
      <c r="P54" s="562"/>
      <c r="Q54" s="563"/>
      <c r="R54" s="563"/>
      <c r="S54" s="563"/>
      <c r="T54" s="494">
        <f t="shared" si="1"/>
        <v>0</v>
      </c>
      <c r="X54" s="169"/>
    </row>
    <row r="55" spans="1:24" s="168" customFormat="1">
      <c r="A55" s="170"/>
      <c r="B55" s="559"/>
      <c r="C55" s="559"/>
      <c r="D55" s="560"/>
      <c r="E55" s="560"/>
      <c r="F55" s="561"/>
      <c r="G55" s="561"/>
      <c r="H55" s="560"/>
      <c r="I55" s="561"/>
      <c r="J55" s="560"/>
      <c r="K55" s="560"/>
      <c r="L55" s="561"/>
      <c r="M55" s="171">
        <f t="shared" si="0"/>
        <v>0</v>
      </c>
      <c r="N55" s="495"/>
      <c r="O55" s="562"/>
      <c r="P55" s="562"/>
      <c r="Q55" s="563"/>
      <c r="R55" s="563"/>
      <c r="S55" s="563"/>
      <c r="T55" s="494">
        <f t="shared" si="1"/>
        <v>0</v>
      </c>
      <c r="X55" s="169"/>
    </row>
    <row r="56" spans="1:24" s="168" customFormat="1">
      <c r="A56" s="170"/>
      <c r="B56" s="559"/>
      <c r="C56" s="559"/>
      <c r="D56" s="560"/>
      <c r="E56" s="560"/>
      <c r="F56" s="561"/>
      <c r="G56" s="561"/>
      <c r="H56" s="560"/>
      <c r="I56" s="561"/>
      <c r="J56" s="560"/>
      <c r="K56" s="560"/>
      <c r="L56" s="561"/>
      <c r="M56" s="171">
        <f t="shared" si="0"/>
        <v>0</v>
      </c>
      <c r="N56" s="495"/>
      <c r="O56" s="562"/>
      <c r="P56" s="562"/>
      <c r="Q56" s="563"/>
      <c r="R56" s="563"/>
      <c r="S56" s="563"/>
      <c r="T56" s="494">
        <f t="shared" si="1"/>
        <v>0</v>
      </c>
      <c r="X56" s="169"/>
    </row>
    <row r="57" spans="1:24" s="168" customFormat="1">
      <c r="A57" s="170"/>
      <c r="B57" s="559"/>
      <c r="C57" s="559"/>
      <c r="D57" s="560"/>
      <c r="E57" s="560"/>
      <c r="F57" s="561"/>
      <c r="G57" s="561"/>
      <c r="H57" s="560"/>
      <c r="I57" s="561"/>
      <c r="J57" s="560"/>
      <c r="K57" s="560"/>
      <c r="L57" s="561"/>
      <c r="M57" s="171">
        <f t="shared" si="0"/>
        <v>0</v>
      </c>
      <c r="N57" s="495"/>
      <c r="O57" s="562"/>
      <c r="P57" s="562"/>
      <c r="Q57" s="563"/>
      <c r="R57" s="563"/>
      <c r="S57" s="563"/>
      <c r="T57" s="494">
        <f t="shared" si="1"/>
        <v>0</v>
      </c>
      <c r="X57" s="169"/>
    </row>
    <row r="58" spans="1:24" s="168" customFormat="1">
      <c r="A58" s="170"/>
      <c r="B58" s="559"/>
      <c r="C58" s="559"/>
      <c r="D58" s="560"/>
      <c r="E58" s="560"/>
      <c r="F58" s="561"/>
      <c r="G58" s="561"/>
      <c r="H58" s="560"/>
      <c r="I58" s="561"/>
      <c r="J58" s="560"/>
      <c r="K58" s="560"/>
      <c r="L58" s="561"/>
      <c r="M58" s="171">
        <f t="shared" si="0"/>
        <v>0</v>
      </c>
      <c r="N58" s="495"/>
      <c r="O58" s="562"/>
      <c r="P58" s="562"/>
      <c r="Q58" s="563"/>
      <c r="R58" s="563"/>
      <c r="S58" s="563"/>
      <c r="T58" s="494">
        <f t="shared" si="1"/>
        <v>0</v>
      </c>
      <c r="X58" s="169"/>
    </row>
    <row r="59" spans="1:24" s="168" customFormat="1">
      <c r="A59" s="170"/>
      <c r="B59" s="559"/>
      <c r="C59" s="559"/>
      <c r="D59" s="560"/>
      <c r="E59" s="560"/>
      <c r="F59" s="561"/>
      <c r="G59" s="561"/>
      <c r="H59" s="560"/>
      <c r="I59" s="561"/>
      <c r="J59" s="560"/>
      <c r="K59" s="560"/>
      <c r="L59" s="561"/>
      <c r="M59" s="171">
        <f t="shared" si="0"/>
        <v>0</v>
      </c>
      <c r="N59" s="495"/>
      <c r="O59" s="562"/>
      <c r="P59" s="562"/>
      <c r="Q59" s="563"/>
      <c r="R59" s="563"/>
      <c r="S59" s="563"/>
      <c r="T59" s="494">
        <f t="shared" si="1"/>
        <v>0</v>
      </c>
      <c r="X59" s="169"/>
    </row>
    <row r="60" spans="1:24" s="168" customFormat="1">
      <c r="A60" s="170"/>
      <c r="B60" s="559"/>
      <c r="C60" s="559"/>
      <c r="D60" s="560"/>
      <c r="E60" s="560"/>
      <c r="F60" s="561"/>
      <c r="G60" s="561"/>
      <c r="H60" s="560"/>
      <c r="I60" s="561"/>
      <c r="J60" s="560"/>
      <c r="K60" s="560"/>
      <c r="L60" s="561"/>
      <c r="M60" s="171">
        <f t="shared" si="0"/>
        <v>0</v>
      </c>
      <c r="N60" s="495"/>
      <c r="O60" s="562"/>
      <c r="P60" s="562"/>
      <c r="Q60" s="563"/>
      <c r="R60" s="563"/>
      <c r="S60" s="563"/>
      <c r="T60" s="494">
        <f t="shared" si="1"/>
        <v>0</v>
      </c>
      <c r="X60" s="169"/>
    </row>
    <row r="61" spans="1:24" s="168" customFormat="1">
      <c r="A61" s="170"/>
      <c r="B61" s="559"/>
      <c r="C61" s="559"/>
      <c r="D61" s="560"/>
      <c r="E61" s="560"/>
      <c r="F61" s="561"/>
      <c r="G61" s="561"/>
      <c r="H61" s="560"/>
      <c r="I61" s="561"/>
      <c r="J61" s="560"/>
      <c r="K61" s="560"/>
      <c r="L61" s="561"/>
      <c r="M61" s="171">
        <f t="shared" si="0"/>
        <v>0</v>
      </c>
      <c r="N61" s="495"/>
      <c r="O61" s="562"/>
      <c r="P61" s="562"/>
      <c r="Q61" s="563"/>
      <c r="R61" s="563"/>
      <c r="S61" s="563"/>
      <c r="T61" s="494">
        <f t="shared" si="1"/>
        <v>0</v>
      </c>
      <c r="X61" s="169"/>
    </row>
    <row r="62" spans="1:24" s="168" customFormat="1">
      <c r="A62" s="170"/>
      <c r="B62" s="559"/>
      <c r="C62" s="559"/>
      <c r="D62" s="560"/>
      <c r="E62" s="560"/>
      <c r="F62" s="561"/>
      <c r="G62" s="561"/>
      <c r="H62" s="560"/>
      <c r="I62" s="561"/>
      <c r="J62" s="560"/>
      <c r="K62" s="560"/>
      <c r="L62" s="561"/>
      <c r="M62" s="171">
        <f t="shared" si="0"/>
        <v>0</v>
      </c>
      <c r="N62" s="495"/>
      <c r="O62" s="562"/>
      <c r="P62" s="562"/>
      <c r="Q62" s="563"/>
      <c r="R62" s="563"/>
      <c r="S62" s="563"/>
      <c r="T62" s="494">
        <f t="shared" si="1"/>
        <v>0</v>
      </c>
      <c r="X62" s="169"/>
    </row>
    <row r="63" spans="1:24" s="168" customFormat="1">
      <c r="A63" s="170"/>
      <c r="B63" s="559"/>
      <c r="C63" s="559"/>
      <c r="D63" s="560"/>
      <c r="E63" s="560"/>
      <c r="F63" s="561"/>
      <c r="G63" s="561"/>
      <c r="H63" s="560"/>
      <c r="I63" s="561"/>
      <c r="J63" s="560"/>
      <c r="K63" s="560"/>
      <c r="L63" s="561"/>
      <c r="M63" s="171">
        <f t="shared" si="0"/>
        <v>0</v>
      </c>
      <c r="N63" s="495"/>
      <c r="O63" s="562"/>
      <c r="P63" s="562"/>
      <c r="Q63" s="563"/>
      <c r="R63" s="563"/>
      <c r="S63" s="563"/>
      <c r="T63" s="494">
        <f t="shared" si="1"/>
        <v>0</v>
      </c>
      <c r="X63" s="169"/>
    </row>
    <row r="64" spans="1:24" s="168" customFormat="1">
      <c r="A64" s="170"/>
      <c r="B64" s="559"/>
      <c r="C64" s="559"/>
      <c r="D64" s="560"/>
      <c r="E64" s="560"/>
      <c r="F64" s="561"/>
      <c r="G64" s="561"/>
      <c r="H64" s="560"/>
      <c r="I64" s="561"/>
      <c r="J64" s="560"/>
      <c r="K64" s="560"/>
      <c r="L64" s="561"/>
      <c r="M64" s="171">
        <f t="shared" si="0"/>
        <v>0</v>
      </c>
      <c r="N64" s="495"/>
      <c r="O64" s="562"/>
      <c r="P64" s="562"/>
      <c r="Q64" s="563"/>
      <c r="R64" s="563"/>
      <c r="S64" s="563"/>
      <c r="T64" s="494">
        <f t="shared" si="1"/>
        <v>0</v>
      </c>
      <c r="X64" s="169"/>
    </row>
    <row r="65" spans="1:24" s="168" customFormat="1">
      <c r="A65" s="170"/>
      <c r="B65" s="559"/>
      <c r="C65" s="559"/>
      <c r="D65" s="560"/>
      <c r="E65" s="560"/>
      <c r="F65" s="561"/>
      <c r="G65" s="561"/>
      <c r="H65" s="560"/>
      <c r="I65" s="561"/>
      <c r="J65" s="560"/>
      <c r="K65" s="560"/>
      <c r="L65" s="561"/>
      <c r="M65" s="171">
        <f t="shared" si="0"/>
        <v>0</v>
      </c>
      <c r="N65" s="495"/>
      <c r="O65" s="562"/>
      <c r="P65" s="562"/>
      <c r="Q65" s="563"/>
      <c r="R65" s="563"/>
      <c r="S65" s="563"/>
      <c r="T65" s="494">
        <f t="shared" si="1"/>
        <v>0</v>
      </c>
      <c r="X65" s="169"/>
    </row>
    <row r="66" spans="1:24" s="168" customFormat="1">
      <c r="A66" s="170"/>
      <c r="B66" s="559"/>
      <c r="C66" s="559"/>
      <c r="D66" s="560"/>
      <c r="E66" s="560"/>
      <c r="F66" s="561"/>
      <c r="G66" s="561"/>
      <c r="H66" s="560"/>
      <c r="I66" s="561"/>
      <c r="J66" s="560"/>
      <c r="K66" s="560"/>
      <c r="L66" s="561"/>
      <c r="M66" s="171">
        <f t="shared" si="0"/>
        <v>0</v>
      </c>
      <c r="N66" s="495"/>
      <c r="O66" s="562"/>
      <c r="P66" s="562"/>
      <c r="Q66" s="563"/>
      <c r="R66" s="563"/>
      <c r="S66" s="563"/>
      <c r="T66" s="494">
        <f t="shared" si="1"/>
        <v>0</v>
      </c>
      <c r="X66" s="169"/>
    </row>
    <row r="67" spans="1:24" s="168" customFormat="1">
      <c r="A67" s="170"/>
      <c r="B67" s="559"/>
      <c r="C67" s="559"/>
      <c r="D67" s="560"/>
      <c r="E67" s="560"/>
      <c r="F67" s="561"/>
      <c r="G67" s="561"/>
      <c r="H67" s="560"/>
      <c r="I67" s="561"/>
      <c r="J67" s="560"/>
      <c r="K67" s="560"/>
      <c r="L67" s="561"/>
      <c r="M67" s="171">
        <f t="shared" si="0"/>
        <v>0</v>
      </c>
      <c r="N67" s="495"/>
      <c r="O67" s="562"/>
      <c r="P67" s="562"/>
      <c r="Q67" s="563"/>
      <c r="R67" s="563"/>
      <c r="S67" s="563"/>
      <c r="T67" s="494">
        <f t="shared" si="1"/>
        <v>0</v>
      </c>
      <c r="X67" s="169"/>
    </row>
    <row r="68" spans="1:24" s="168" customFormat="1">
      <c r="A68" s="170"/>
      <c r="B68" s="559"/>
      <c r="C68" s="559"/>
      <c r="D68" s="560"/>
      <c r="E68" s="560"/>
      <c r="F68" s="561"/>
      <c r="G68" s="561"/>
      <c r="H68" s="560"/>
      <c r="I68" s="561"/>
      <c r="J68" s="560"/>
      <c r="K68" s="560"/>
      <c r="L68" s="561"/>
      <c r="M68" s="171">
        <f t="shared" si="0"/>
        <v>0</v>
      </c>
      <c r="N68" s="495"/>
      <c r="O68" s="562"/>
      <c r="P68" s="562"/>
      <c r="Q68" s="563"/>
      <c r="R68" s="563"/>
      <c r="S68" s="563"/>
      <c r="T68" s="494">
        <f t="shared" si="1"/>
        <v>0</v>
      </c>
      <c r="X68" s="169"/>
    </row>
    <row r="69" spans="1:24" s="168" customFormat="1">
      <c r="A69" s="170"/>
      <c r="B69" s="559"/>
      <c r="C69" s="559"/>
      <c r="D69" s="560"/>
      <c r="E69" s="560"/>
      <c r="F69" s="561"/>
      <c r="G69" s="561"/>
      <c r="H69" s="560"/>
      <c r="I69" s="561"/>
      <c r="J69" s="560"/>
      <c r="K69" s="560"/>
      <c r="L69" s="561"/>
      <c r="M69" s="171">
        <f t="shared" si="0"/>
        <v>0</v>
      </c>
      <c r="N69" s="495"/>
      <c r="O69" s="562"/>
      <c r="P69" s="562"/>
      <c r="Q69" s="563"/>
      <c r="R69" s="563"/>
      <c r="S69" s="563"/>
      <c r="T69" s="494">
        <f t="shared" si="1"/>
        <v>0</v>
      </c>
      <c r="X69" s="169"/>
    </row>
    <row r="70" spans="1:24" s="168" customFormat="1">
      <c r="A70" s="170"/>
      <c r="B70" s="559"/>
      <c r="C70" s="559"/>
      <c r="D70" s="560"/>
      <c r="E70" s="560"/>
      <c r="F70" s="561"/>
      <c r="G70" s="561"/>
      <c r="H70" s="560"/>
      <c r="I70" s="561"/>
      <c r="J70" s="560"/>
      <c r="K70" s="560"/>
      <c r="L70" s="561"/>
      <c r="M70" s="171">
        <f t="shared" si="0"/>
        <v>0</v>
      </c>
      <c r="N70" s="495"/>
      <c r="O70" s="562"/>
      <c r="P70" s="562"/>
      <c r="Q70" s="563"/>
      <c r="R70" s="563"/>
      <c r="S70" s="563"/>
      <c r="T70" s="494">
        <f t="shared" si="1"/>
        <v>0</v>
      </c>
      <c r="X70" s="169"/>
    </row>
    <row r="71" spans="1:24" s="168" customFormat="1">
      <c r="A71" s="170"/>
      <c r="B71" s="559"/>
      <c r="C71" s="559"/>
      <c r="D71" s="560"/>
      <c r="E71" s="560"/>
      <c r="F71" s="561"/>
      <c r="G71" s="561"/>
      <c r="H71" s="560"/>
      <c r="I71" s="561"/>
      <c r="J71" s="560"/>
      <c r="K71" s="560"/>
      <c r="L71" s="561"/>
      <c r="M71" s="171">
        <f t="shared" si="0"/>
        <v>0</v>
      </c>
      <c r="N71" s="495"/>
      <c r="O71" s="562"/>
      <c r="P71" s="562"/>
      <c r="Q71" s="563"/>
      <c r="R71" s="563"/>
      <c r="S71" s="563"/>
      <c r="T71" s="494">
        <f t="shared" si="1"/>
        <v>0</v>
      </c>
      <c r="X71" s="169"/>
    </row>
    <row r="72" spans="1:24" s="168" customFormat="1">
      <c r="A72" s="170"/>
      <c r="B72" s="559"/>
      <c r="C72" s="559"/>
      <c r="D72" s="560"/>
      <c r="E72" s="560"/>
      <c r="F72" s="561"/>
      <c r="G72" s="561"/>
      <c r="H72" s="560"/>
      <c r="I72" s="561"/>
      <c r="J72" s="560"/>
      <c r="K72" s="560"/>
      <c r="L72" s="561"/>
      <c r="M72" s="171">
        <f t="shared" si="0"/>
        <v>0</v>
      </c>
      <c r="N72" s="495"/>
      <c r="O72" s="562"/>
      <c r="P72" s="562"/>
      <c r="Q72" s="563"/>
      <c r="R72" s="563"/>
      <c r="S72" s="563"/>
      <c r="T72" s="494">
        <f t="shared" si="1"/>
        <v>0</v>
      </c>
      <c r="X72" s="169"/>
    </row>
    <row r="73" spans="1:24" s="168" customFormat="1">
      <c r="A73" s="170"/>
      <c r="B73" s="559"/>
      <c r="C73" s="559"/>
      <c r="D73" s="560"/>
      <c r="E73" s="560"/>
      <c r="F73" s="561"/>
      <c r="G73" s="561"/>
      <c r="H73" s="560"/>
      <c r="I73" s="561"/>
      <c r="J73" s="560"/>
      <c r="K73" s="560"/>
      <c r="L73" s="561"/>
      <c r="M73" s="171">
        <f t="shared" si="0"/>
        <v>0</v>
      </c>
      <c r="N73" s="495"/>
      <c r="O73" s="562"/>
      <c r="P73" s="562"/>
      <c r="Q73" s="563"/>
      <c r="R73" s="563"/>
      <c r="S73" s="563"/>
      <c r="T73" s="494">
        <f t="shared" si="1"/>
        <v>0</v>
      </c>
      <c r="X73" s="169"/>
    </row>
    <row r="74" spans="1:24" s="168" customFormat="1">
      <c r="A74" s="170"/>
      <c r="B74" s="559"/>
      <c r="C74" s="559"/>
      <c r="D74" s="560"/>
      <c r="E74" s="560"/>
      <c r="F74" s="561"/>
      <c r="G74" s="561"/>
      <c r="H74" s="560"/>
      <c r="I74" s="561"/>
      <c r="J74" s="560"/>
      <c r="K74" s="560"/>
      <c r="L74" s="561"/>
      <c r="M74" s="171">
        <f t="shared" si="0"/>
        <v>0</v>
      </c>
      <c r="N74" s="495"/>
      <c r="O74" s="562"/>
      <c r="P74" s="562"/>
      <c r="Q74" s="563"/>
      <c r="R74" s="563"/>
      <c r="S74" s="563"/>
      <c r="T74" s="494">
        <f t="shared" si="1"/>
        <v>0</v>
      </c>
      <c r="X74" s="169"/>
    </row>
    <row r="75" spans="1:24" s="168" customFormat="1">
      <c r="A75" s="170"/>
      <c r="B75" s="559"/>
      <c r="C75" s="559"/>
      <c r="D75" s="560"/>
      <c r="E75" s="560"/>
      <c r="F75" s="561"/>
      <c r="G75" s="561"/>
      <c r="H75" s="560"/>
      <c r="I75" s="561"/>
      <c r="J75" s="560"/>
      <c r="K75" s="560"/>
      <c r="L75" s="561"/>
      <c r="M75" s="171">
        <f t="shared" si="0"/>
        <v>0</v>
      </c>
      <c r="N75" s="495"/>
      <c r="O75" s="562"/>
      <c r="P75" s="562"/>
      <c r="Q75" s="563"/>
      <c r="R75" s="563"/>
      <c r="S75" s="563"/>
      <c r="T75" s="494">
        <f t="shared" si="1"/>
        <v>0</v>
      </c>
      <c r="X75" s="169"/>
    </row>
    <row r="76" spans="1:24" s="168" customFormat="1">
      <c r="A76" s="170"/>
      <c r="B76" s="559"/>
      <c r="C76" s="559"/>
      <c r="D76" s="560"/>
      <c r="E76" s="560"/>
      <c r="F76" s="561"/>
      <c r="G76" s="561"/>
      <c r="H76" s="560"/>
      <c r="I76" s="561"/>
      <c r="J76" s="560"/>
      <c r="K76" s="560"/>
      <c r="L76" s="561"/>
      <c r="M76" s="171">
        <f t="shared" si="0"/>
        <v>0</v>
      </c>
      <c r="N76" s="495"/>
      <c r="O76" s="562"/>
      <c r="P76" s="562"/>
      <c r="Q76" s="563"/>
      <c r="R76" s="563"/>
      <c r="S76" s="563"/>
      <c r="T76" s="494">
        <f t="shared" si="1"/>
        <v>0</v>
      </c>
      <c r="X76" s="169"/>
    </row>
    <row r="77" spans="1:24" s="168" customFormat="1">
      <c r="A77" s="170"/>
      <c r="B77" s="559"/>
      <c r="C77" s="559"/>
      <c r="D77" s="560"/>
      <c r="E77" s="560"/>
      <c r="F77" s="561"/>
      <c r="G77" s="561"/>
      <c r="H77" s="560"/>
      <c r="I77" s="561"/>
      <c r="J77" s="560"/>
      <c r="K77" s="560"/>
      <c r="L77" s="561"/>
      <c r="M77" s="171">
        <f t="shared" si="0"/>
        <v>0</v>
      </c>
      <c r="N77" s="495"/>
      <c r="O77" s="562"/>
      <c r="P77" s="562"/>
      <c r="Q77" s="563"/>
      <c r="R77" s="563"/>
      <c r="S77" s="563"/>
      <c r="T77" s="494">
        <f t="shared" si="1"/>
        <v>0</v>
      </c>
      <c r="X77" s="169"/>
    </row>
    <row r="78" spans="1:24" s="168" customFormat="1">
      <c r="A78" s="170"/>
      <c r="B78" s="559"/>
      <c r="C78" s="559"/>
      <c r="D78" s="560"/>
      <c r="E78" s="560"/>
      <c r="F78" s="561"/>
      <c r="G78" s="561"/>
      <c r="H78" s="560"/>
      <c r="I78" s="561"/>
      <c r="J78" s="560"/>
      <c r="K78" s="560"/>
      <c r="L78" s="561"/>
      <c r="M78" s="171">
        <f t="shared" si="0"/>
        <v>0</v>
      </c>
      <c r="N78" s="495"/>
      <c r="O78" s="562"/>
      <c r="P78" s="562"/>
      <c r="Q78" s="563"/>
      <c r="R78" s="563"/>
      <c r="S78" s="563"/>
      <c r="T78" s="494">
        <f t="shared" si="1"/>
        <v>0</v>
      </c>
      <c r="X78" s="169"/>
    </row>
    <row r="79" spans="1:24" s="168" customFormat="1">
      <c r="A79" s="170"/>
      <c r="B79" s="559"/>
      <c r="C79" s="559"/>
      <c r="D79" s="560"/>
      <c r="E79" s="560"/>
      <c r="F79" s="561"/>
      <c r="G79" s="561"/>
      <c r="H79" s="560"/>
      <c r="I79" s="561"/>
      <c r="J79" s="560"/>
      <c r="K79" s="560"/>
      <c r="L79" s="561"/>
      <c r="M79" s="171">
        <f t="shared" si="0"/>
        <v>0</v>
      </c>
      <c r="N79" s="495"/>
      <c r="O79" s="562"/>
      <c r="P79" s="562"/>
      <c r="Q79" s="563"/>
      <c r="R79" s="563"/>
      <c r="S79" s="563"/>
      <c r="T79" s="494">
        <f t="shared" si="1"/>
        <v>0</v>
      </c>
      <c r="X79" s="169"/>
    </row>
    <row r="80" spans="1:24" s="168" customFormat="1">
      <c r="A80" s="170"/>
      <c r="B80" s="559"/>
      <c r="C80" s="559"/>
      <c r="D80" s="560"/>
      <c r="E80" s="560"/>
      <c r="F80" s="561"/>
      <c r="G80" s="561"/>
      <c r="H80" s="560"/>
      <c r="I80" s="561"/>
      <c r="J80" s="560"/>
      <c r="K80" s="560"/>
      <c r="L80" s="561"/>
      <c r="M80" s="171">
        <f t="shared" si="0"/>
        <v>0</v>
      </c>
      <c r="N80" s="495"/>
      <c r="O80" s="562"/>
      <c r="P80" s="562"/>
      <c r="Q80" s="563"/>
      <c r="R80" s="563"/>
      <c r="S80" s="563"/>
      <c r="T80" s="494">
        <f t="shared" si="1"/>
        <v>0</v>
      </c>
      <c r="X80" s="169"/>
    </row>
    <row r="81" spans="1:24" s="168" customFormat="1">
      <c r="A81" s="170"/>
      <c r="B81" s="559"/>
      <c r="C81" s="559"/>
      <c r="D81" s="560"/>
      <c r="E81" s="560"/>
      <c r="F81" s="561"/>
      <c r="G81" s="561"/>
      <c r="H81" s="560"/>
      <c r="I81" s="561"/>
      <c r="J81" s="560"/>
      <c r="K81" s="560"/>
      <c r="L81" s="561"/>
      <c r="M81" s="171">
        <f t="shared" si="0"/>
        <v>0</v>
      </c>
      <c r="N81" s="495"/>
      <c r="O81" s="562"/>
      <c r="P81" s="562"/>
      <c r="Q81" s="563"/>
      <c r="R81" s="563"/>
      <c r="S81" s="563"/>
      <c r="T81" s="494">
        <f t="shared" si="1"/>
        <v>0</v>
      </c>
      <c r="X81" s="169"/>
    </row>
    <row r="82" spans="1:24" s="168" customFormat="1">
      <c r="A82" s="170"/>
      <c r="B82" s="559"/>
      <c r="C82" s="559"/>
      <c r="D82" s="560"/>
      <c r="E82" s="560"/>
      <c r="F82" s="561"/>
      <c r="G82" s="561"/>
      <c r="H82" s="560"/>
      <c r="I82" s="561"/>
      <c r="J82" s="560"/>
      <c r="K82" s="560"/>
      <c r="L82" s="561"/>
      <c r="M82" s="171">
        <f t="shared" si="0"/>
        <v>0</v>
      </c>
      <c r="N82" s="495"/>
      <c r="O82" s="562"/>
      <c r="P82" s="562"/>
      <c r="Q82" s="563"/>
      <c r="R82" s="563"/>
      <c r="S82" s="563"/>
      <c r="T82" s="494">
        <f t="shared" si="1"/>
        <v>0</v>
      </c>
      <c r="X82" s="169"/>
    </row>
    <row r="83" spans="1:24" s="168" customFormat="1">
      <c r="A83" s="170"/>
      <c r="B83" s="559"/>
      <c r="C83" s="559"/>
      <c r="D83" s="560"/>
      <c r="E83" s="560"/>
      <c r="F83" s="561"/>
      <c r="G83" s="561"/>
      <c r="H83" s="560"/>
      <c r="I83" s="561"/>
      <c r="J83" s="560"/>
      <c r="K83" s="560"/>
      <c r="L83" s="561"/>
      <c r="M83" s="171">
        <f t="shared" si="0"/>
        <v>0</v>
      </c>
      <c r="N83" s="495" t="s">
        <v>73</v>
      </c>
      <c r="O83" s="562"/>
      <c r="P83" s="562"/>
      <c r="Q83" s="563"/>
      <c r="R83" s="563"/>
      <c r="S83" s="563"/>
      <c r="T83" s="494">
        <f t="shared" si="1"/>
        <v>0</v>
      </c>
    </row>
    <row r="84" spans="1:24" s="168" customFormat="1">
      <c r="A84" s="170"/>
      <c r="B84" s="559"/>
      <c r="C84" s="559"/>
      <c r="D84" s="560"/>
      <c r="E84" s="560"/>
      <c r="F84" s="561"/>
      <c r="G84" s="561"/>
      <c r="H84" s="560"/>
      <c r="I84" s="561"/>
      <c r="J84" s="560"/>
      <c r="K84" s="560"/>
      <c r="L84" s="561"/>
      <c r="M84" s="171">
        <f t="shared" si="0"/>
        <v>0</v>
      </c>
      <c r="N84" s="495"/>
      <c r="O84" s="562"/>
      <c r="P84" s="562"/>
      <c r="Q84" s="563"/>
      <c r="R84" s="563"/>
      <c r="S84" s="563"/>
      <c r="T84" s="494">
        <f t="shared" si="1"/>
        <v>0</v>
      </c>
    </row>
    <row r="85" spans="1:24" s="168" customFormat="1">
      <c r="A85" s="170"/>
      <c r="B85" s="559"/>
      <c r="C85" s="559"/>
      <c r="D85" s="560"/>
      <c r="E85" s="560"/>
      <c r="F85" s="561"/>
      <c r="G85" s="561"/>
      <c r="H85" s="560"/>
      <c r="I85" s="561"/>
      <c r="J85" s="560"/>
      <c r="K85" s="560"/>
      <c r="L85" s="561"/>
      <c r="M85" s="171">
        <f t="shared" si="0"/>
        <v>0</v>
      </c>
      <c r="N85" s="495" t="s">
        <v>73</v>
      </c>
      <c r="O85" s="562"/>
      <c r="P85" s="562"/>
      <c r="Q85" s="563"/>
      <c r="R85" s="563"/>
      <c r="S85" s="563"/>
      <c r="T85" s="494">
        <f t="shared" si="1"/>
        <v>0</v>
      </c>
    </row>
    <row r="86" spans="1:24" s="168" customFormat="1" ht="13.5" thickBot="1">
      <c r="A86" s="172"/>
      <c r="B86" s="173"/>
      <c r="C86" s="173"/>
      <c r="D86" s="174"/>
      <c r="E86" s="174"/>
      <c r="F86" s="175"/>
      <c r="G86" s="175"/>
      <c r="H86" s="174"/>
      <c r="I86" s="175"/>
      <c r="J86" s="174"/>
      <c r="K86" s="174"/>
      <c r="L86" s="175"/>
      <c r="M86" s="171">
        <f t="shared" si="0"/>
        <v>0</v>
      </c>
      <c r="N86" s="496"/>
      <c r="O86" s="497"/>
      <c r="P86" s="497"/>
      <c r="Q86" s="498"/>
      <c r="R86" s="498"/>
      <c r="S86" s="498"/>
      <c r="T86" s="494">
        <f t="shared" si="1"/>
        <v>0</v>
      </c>
    </row>
  </sheetData>
  <mergeCells count="40">
    <mergeCell ref="P8:T8"/>
    <mergeCell ref="G8:G9"/>
    <mergeCell ref="H8:H9"/>
    <mergeCell ref="I8:I9"/>
    <mergeCell ref="J8:K8"/>
    <mergeCell ref="L8:L9"/>
    <mergeCell ref="M8:M9"/>
    <mergeCell ref="F8:F9"/>
    <mergeCell ref="A5:B5"/>
    <mergeCell ref="C5:E5"/>
    <mergeCell ref="I5:M5"/>
    <mergeCell ref="N5:O5"/>
    <mergeCell ref="A8:A9"/>
    <mergeCell ref="B8:B9"/>
    <mergeCell ref="C8:C9"/>
    <mergeCell ref="D8:D9"/>
    <mergeCell ref="E8:E9"/>
    <mergeCell ref="N8:N9"/>
    <mergeCell ref="O8:O9"/>
    <mergeCell ref="P5:T5"/>
    <mergeCell ref="A6:B6"/>
    <mergeCell ref="C6:E6"/>
    <mergeCell ref="N6:O6"/>
    <mergeCell ref="P6:T6"/>
    <mergeCell ref="I6:M6"/>
    <mergeCell ref="P4:T4"/>
    <mergeCell ref="A1:B2"/>
    <mergeCell ref="E1:K1"/>
    <mergeCell ref="Q1:T1"/>
    <mergeCell ref="A4:B4"/>
    <mergeCell ref="C4:E4"/>
    <mergeCell ref="F4:H4"/>
    <mergeCell ref="I4:M4"/>
    <mergeCell ref="N4:O4"/>
    <mergeCell ref="V1:W1"/>
    <mergeCell ref="A3:B3"/>
    <mergeCell ref="C3:E3"/>
    <mergeCell ref="I3:M3"/>
    <mergeCell ref="N3:O3"/>
    <mergeCell ref="P3:T3"/>
  </mergeCells>
  <dataValidations disablePrompts="1" count="1">
    <dataValidation type="list" allowBlank="1" showInputMessage="1" showErrorMessage="1" sqref="L10:L86 F10:G86 I10:I86 Q10:S86">
      <formula1>"1,2,3,4,5,6,7,8,9,10"</formula1>
    </dataValidation>
  </dataValidations>
  <printOptions horizontalCentered="1"/>
  <pageMargins left="0.25" right="0.25" top="0.25" bottom="0.25" header="0.3" footer="0.3"/>
  <pageSetup paperSize="341" scale="57" fitToHeight="11" orientation="landscape" horizontalDpi="1200" verticalDpi="12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T24"/>
  <sheetViews>
    <sheetView workbookViewId="0">
      <selection activeCell="C6" sqref="C6:F6"/>
    </sheetView>
  </sheetViews>
  <sheetFormatPr defaultColWidth="16.28515625" defaultRowHeight="15"/>
  <cols>
    <col min="1" max="1" width="5.42578125" style="196" customWidth="1"/>
    <col min="2" max="5" width="16" style="196" customWidth="1"/>
    <col min="6" max="6" width="14" style="196" customWidth="1"/>
    <col min="7" max="7" width="35.42578125" style="196" customWidth="1"/>
    <col min="8" max="8" width="36.42578125" style="196" customWidth="1"/>
    <col min="9" max="9" width="8.7109375" style="196" customWidth="1"/>
    <col min="10" max="10" width="25.28515625" style="196" customWidth="1"/>
    <col min="11" max="11" width="8.7109375" style="196" customWidth="1"/>
    <col min="12" max="12" width="27" style="196" customWidth="1"/>
    <col min="13" max="15" width="10.7109375" style="196" customWidth="1"/>
    <col min="16" max="16384" width="16.28515625" style="180"/>
  </cols>
  <sheetData>
    <row r="1" spans="1:20" ht="27">
      <c r="A1" s="177"/>
      <c r="B1" s="178"/>
      <c r="C1" s="178"/>
      <c r="D1" s="178"/>
      <c r="E1" s="178"/>
      <c r="F1" s="880"/>
      <c r="G1" s="880"/>
      <c r="H1" s="880"/>
      <c r="I1" s="881"/>
      <c r="J1" s="881"/>
      <c r="K1" s="178"/>
      <c r="L1" s="178"/>
      <c r="M1" s="178"/>
      <c r="N1" s="178"/>
      <c r="O1" s="179"/>
    </row>
    <row r="2" spans="1:20" ht="33.75">
      <c r="A2" s="882" t="s">
        <v>273</v>
      </c>
      <c r="B2" s="883"/>
      <c r="C2" s="883"/>
      <c r="D2" s="883"/>
      <c r="E2" s="883"/>
      <c r="F2" s="883"/>
      <c r="G2" s="883"/>
      <c r="H2" s="883"/>
      <c r="I2" s="883"/>
      <c r="J2" s="883"/>
      <c r="K2" s="883"/>
      <c r="L2" s="883"/>
      <c r="M2" s="883"/>
      <c r="N2" s="883"/>
      <c r="O2" s="884"/>
    </row>
    <row r="3" spans="1:20" ht="15.75" thickBot="1">
      <c r="A3" s="181"/>
      <c r="B3" s="182"/>
      <c r="C3" s="182"/>
      <c r="D3" s="182"/>
      <c r="E3" s="182"/>
      <c r="F3" s="183"/>
      <c r="G3" s="183"/>
      <c r="H3" s="183"/>
      <c r="I3" s="182"/>
      <c r="J3" s="182"/>
      <c r="K3" s="182"/>
      <c r="L3" s="182"/>
      <c r="M3" s="182"/>
      <c r="N3" s="182"/>
      <c r="O3" s="184"/>
    </row>
    <row r="4" spans="1:20" s="156" customFormat="1" ht="12.75">
      <c r="A4" s="885" t="s">
        <v>4</v>
      </c>
      <c r="B4" s="886"/>
      <c r="C4" s="887">
        <f>'PPAP Plan'!H4</f>
        <v>0</v>
      </c>
      <c r="D4" s="888"/>
      <c r="E4" s="888"/>
      <c r="F4" s="889"/>
      <c r="G4" s="499" t="s">
        <v>274</v>
      </c>
      <c r="H4" s="890"/>
      <c r="I4" s="891"/>
      <c r="J4" s="892" t="s">
        <v>275</v>
      </c>
      <c r="K4" s="893"/>
      <c r="L4" s="894"/>
      <c r="M4" s="895"/>
      <c r="N4" s="895"/>
      <c r="O4" s="896"/>
      <c r="T4" s="157"/>
    </row>
    <row r="5" spans="1:20" s="156" customFormat="1" ht="12.75">
      <c r="A5" s="897" t="s">
        <v>690</v>
      </c>
      <c r="B5" s="898"/>
      <c r="C5" s="899">
        <f>'PPAP Plan'!H5</f>
        <v>0</v>
      </c>
      <c r="D5" s="900"/>
      <c r="E5" s="900"/>
      <c r="F5" s="901"/>
      <c r="G5" s="564" t="s">
        <v>246</v>
      </c>
      <c r="H5" s="902"/>
      <c r="I5" s="903"/>
      <c r="J5" s="904" t="s">
        <v>247</v>
      </c>
      <c r="K5" s="905"/>
      <c r="L5" s="906"/>
      <c r="M5" s="907"/>
      <c r="N5" s="907"/>
      <c r="O5" s="908"/>
      <c r="T5" s="157"/>
    </row>
    <row r="6" spans="1:20" s="156" customFormat="1" ht="12.75">
      <c r="A6" s="897" t="s">
        <v>248</v>
      </c>
      <c r="B6" s="898"/>
      <c r="C6" s="899">
        <f>'PPAP Plan'!H6</f>
        <v>0</v>
      </c>
      <c r="D6" s="900"/>
      <c r="E6" s="900"/>
      <c r="F6" s="901"/>
      <c r="G6" s="565" t="s">
        <v>249</v>
      </c>
      <c r="H6" s="902"/>
      <c r="I6" s="903"/>
      <c r="J6" s="904" t="s">
        <v>276</v>
      </c>
      <c r="K6" s="905"/>
      <c r="L6" s="906"/>
      <c r="M6" s="907"/>
      <c r="N6" s="907"/>
      <c r="O6" s="908"/>
      <c r="T6" s="157"/>
    </row>
    <row r="7" spans="1:20" s="156" customFormat="1" ht="13.5" thickBot="1">
      <c r="A7" s="916" t="s">
        <v>251</v>
      </c>
      <c r="B7" s="917"/>
      <c r="C7" s="918"/>
      <c r="D7" s="919"/>
      <c r="E7" s="919"/>
      <c r="F7" s="920"/>
      <c r="G7" s="500" t="s">
        <v>252</v>
      </c>
      <c r="H7" s="921"/>
      <c r="I7" s="922"/>
      <c r="J7" s="923" t="s">
        <v>277</v>
      </c>
      <c r="K7" s="924"/>
      <c r="L7" s="925"/>
      <c r="M7" s="926"/>
      <c r="N7" s="926"/>
      <c r="O7" s="927"/>
      <c r="T7" s="157"/>
    </row>
    <row r="8" spans="1:20" ht="16.5" thickBot="1">
      <c r="A8" s="185"/>
      <c r="B8" s="186"/>
      <c r="C8" s="186"/>
      <c r="D8" s="186"/>
      <c r="E8" s="186"/>
      <c r="F8" s="186"/>
      <c r="G8" s="186"/>
      <c r="H8" s="186"/>
      <c r="I8" s="186"/>
      <c r="J8" s="186"/>
      <c r="K8" s="186"/>
      <c r="L8" s="186"/>
      <c r="M8" s="186"/>
      <c r="N8" s="186"/>
      <c r="O8" s="187"/>
    </row>
    <row r="9" spans="1:20" ht="15.75">
      <c r="A9" s="928" t="s">
        <v>278</v>
      </c>
      <c r="B9" s="930" t="s">
        <v>279</v>
      </c>
      <c r="C9" s="932" t="s">
        <v>280</v>
      </c>
      <c r="D9" s="932" t="s">
        <v>281</v>
      </c>
      <c r="E9" s="934" t="s">
        <v>282</v>
      </c>
      <c r="F9" s="188"/>
      <c r="G9" s="188"/>
      <c r="H9" s="188"/>
      <c r="I9" s="188"/>
      <c r="J9" s="188"/>
      <c r="K9" s="188"/>
      <c r="L9" s="188"/>
      <c r="M9" s="188"/>
      <c r="N9" s="188"/>
      <c r="O9" s="189"/>
    </row>
    <row r="10" spans="1:20" ht="16.5" thickBot="1">
      <c r="A10" s="929"/>
      <c r="B10" s="931"/>
      <c r="C10" s="933"/>
      <c r="D10" s="933"/>
      <c r="E10" s="935"/>
      <c r="F10" s="188"/>
      <c r="G10" s="188"/>
      <c r="H10" s="188"/>
      <c r="I10" s="188"/>
      <c r="J10" s="188"/>
      <c r="K10" s="188"/>
      <c r="L10" s="188"/>
      <c r="M10" s="188"/>
      <c r="N10" s="188"/>
      <c r="O10" s="189"/>
    </row>
    <row r="11" spans="1:20">
      <c r="A11" s="929"/>
      <c r="B11" s="931"/>
      <c r="C11" s="933"/>
      <c r="D11" s="933"/>
      <c r="E11" s="935"/>
      <c r="F11" s="936" t="s">
        <v>283</v>
      </c>
      <c r="G11" s="937"/>
      <c r="H11" s="938"/>
      <c r="I11" s="942" t="s">
        <v>284</v>
      </c>
      <c r="J11" s="942" t="s">
        <v>285</v>
      </c>
      <c r="K11" s="942" t="s">
        <v>286</v>
      </c>
      <c r="L11" s="942" t="s">
        <v>287</v>
      </c>
      <c r="M11" s="909" t="s">
        <v>288</v>
      </c>
      <c r="N11" s="910"/>
      <c r="O11" s="911"/>
    </row>
    <row r="12" spans="1:20">
      <c r="A12" s="929"/>
      <c r="B12" s="931"/>
      <c r="C12" s="933"/>
      <c r="D12" s="933"/>
      <c r="E12" s="935"/>
      <c r="F12" s="939"/>
      <c r="G12" s="940"/>
      <c r="H12" s="941"/>
      <c r="I12" s="913"/>
      <c r="J12" s="913"/>
      <c r="K12" s="913"/>
      <c r="L12" s="913"/>
      <c r="M12" s="912" t="s">
        <v>289</v>
      </c>
      <c r="N12" s="912" t="s">
        <v>290</v>
      </c>
      <c r="O12" s="914" t="s">
        <v>291</v>
      </c>
    </row>
    <row r="13" spans="1:20">
      <c r="A13" s="929"/>
      <c r="B13" s="931"/>
      <c r="C13" s="933"/>
      <c r="D13" s="933"/>
      <c r="E13" s="935"/>
      <c r="F13" s="939"/>
      <c r="G13" s="940"/>
      <c r="H13" s="941"/>
      <c r="I13" s="913"/>
      <c r="J13" s="913"/>
      <c r="K13" s="913"/>
      <c r="L13" s="913"/>
      <c r="M13" s="913"/>
      <c r="N13" s="913"/>
      <c r="O13" s="915"/>
    </row>
    <row r="14" spans="1:20">
      <c r="A14" s="929"/>
      <c r="B14" s="931"/>
      <c r="C14" s="933"/>
      <c r="D14" s="933"/>
      <c r="E14" s="935"/>
      <c r="F14" s="939"/>
      <c r="G14" s="940"/>
      <c r="H14" s="941"/>
      <c r="I14" s="913"/>
      <c r="J14" s="913"/>
      <c r="K14" s="913"/>
      <c r="L14" s="913"/>
      <c r="M14" s="913"/>
      <c r="N14" s="913"/>
      <c r="O14" s="915"/>
    </row>
    <row r="15" spans="1:20" ht="15.75" thickBot="1">
      <c r="A15" s="929"/>
      <c r="B15" s="931"/>
      <c r="C15" s="933"/>
      <c r="D15" s="933"/>
      <c r="E15" s="935"/>
      <c r="F15" s="939"/>
      <c r="G15" s="940"/>
      <c r="H15" s="941"/>
      <c r="I15" s="913"/>
      <c r="J15" s="913"/>
      <c r="K15" s="913"/>
      <c r="L15" s="913"/>
      <c r="M15" s="913"/>
      <c r="N15" s="913"/>
      <c r="O15" s="915"/>
    </row>
    <row r="16" spans="1:20" ht="66" customHeight="1">
      <c r="A16" s="190">
        <v>100</v>
      </c>
      <c r="B16" s="191"/>
      <c r="C16" s="192"/>
      <c r="D16" s="192"/>
      <c r="E16" s="193"/>
      <c r="F16" s="947"/>
      <c r="G16" s="948"/>
      <c r="H16" s="948"/>
      <c r="I16" s="192"/>
      <c r="J16" s="194"/>
      <c r="K16" s="192"/>
      <c r="L16" s="194"/>
      <c r="M16" s="195"/>
      <c r="N16" s="192"/>
      <c r="O16" s="193"/>
    </row>
    <row r="17" spans="1:15" ht="66" customHeight="1">
      <c r="A17" s="566">
        <v>200</v>
      </c>
      <c r="B17" s="567"/>
      <c r="C17" s="568"/>
      <c r="D17" s="568"/>
      <c r="E17" s="569"/>
      <c r="F17" s="943"/>
      <c r="G17" s="944"/>
      <c r="H17" s="944"/>
      <c r="I17" s="568"/>
      <c r="J17" s="570"/>
      <c r="K17" s="568"/>
      <c r="L17" s="570"/>
      <c r="M17" s="571"/>
      <c r="N17" s="568"/>
      <c r="O17" s="569"/>
    </row>
    <row r="18" spans="1:15" ht="66" customHeight="1">
      <c r="A18" s="566">
        <v>300</v>
      </c>
      <c r="B18" s="567"/>
      <c r="C18" s="568"/>
      <c r="D18" s="568"/>
      <c r="E18" s="569"/>
      <c r="F18" s="943"/>
      <c r="G18" s="944"/>
      <c r="H18" s="944"/>
      <c r="I18" s="568"/>
      <c r="J18" s="570"/>
      <c r="K18" s="568"/>
      <c r="L18" s="570"/>
      <c r="M18" s="571"/>
      <c r="N18" s="568"/>
      <c r="O18" s="569"/>
    </row>
    <row r="19" spans="1:15" ht="66" customHeight="1">
      <c r="A19" s="566">
        <v>400</v>
      </c>
      <c r="B19" s="567"/>
      <c r="C19" s="568"/>
      <c r="D19" s="568"/>
      <c r="E19" s="569"/>
      <c r="F19" s="943"/>
      <c r="G19" s="944"/>
      <c r="H19" s="944"/>
      <c r="I19" s="568"/>
      <c r="J19" s="570"/>
      <c r="K19" s="568"/>
      <c r="L19" s="570"/>
      <c r="M19" s="571"/>
      <c r="N19" s="568"/>
      <c r="O19" s="569"/>
    </row>
    <row r="20" spans="1:15" ht="66" customHeight="1">
      <c r="A20" s="566">
        <v>500</v>
      </c>
      <c r="B20" s="567"/>
      <c r="C20" s="568"/>
      <c r="D20" s="568"/>
      <c r="E20" s="569"/>
      <c r="F20" s="943"/>
      <c r="G20" s="944"/>
      <c r="H20" s="944"/>
      <c r="I20" s="568"/>
      <c r="J20" s="570"/>
      <c r="K20" s="568"/>
      <c r="L20" s="570"/>
      <c r="M20" s="571"/>
      <c r="N20" s="568"/>
      <c r="O20" s="569"/>
    </row>
    <row r="21" spans="1:15" ht="66" customHeight="1">
      <c r="A21" s="566">
        <v>600</v>
      </c>
      <c r="B21" s="567"/>
      <c r="C21" s="568"/>
      <c r="D21" s="568"/>
      <c r="E21" s="569"/>
      <c r="F21" s="943"/>
      <c r="G21" s="944"/>
      <c r="H21" s="944"/>
      <c r="I21" s="568"/>
      <c r="J21" s="570"/>
      <c r="K21" s="568"/>
      <c r="L21" s="570"/>
      <c r="M21" s="571"/>
      <c r="N21" s="568"/>
      <c r="O21" s="569"/>
    </row>
    <row r="22" spans="1:15" ht="66" customHeight="1">
      <c r="A22" s="566">
        <v>700</v>
      </c>
      <c r="B22" s="567"/>
      <c r="C22" s="568"/>
      <c r="D22" s="568"/>
      <c r="E22" s="569"/>
      <c r="F22" s="943"/>
      <c r="G22" s="944"/>
      <c r="H22" s="944"/>
      <c r="I22" s="568"/>
      <c r="J22" s="570"/>
      <c r="K22" s="568"/>
      <c r="L22" s="570"/>
      <c r="M22" s="571"/>
      <c r="N22" s="568"/>
      <c r="O22" s="569"/>
    </row>
    <row r="23" spans="1:15" ht="66" customHeight="1">
      <c r="A23" s="566">
        <v>800</v>
      </c>
      <c r="B23" s="567"/>
      <c r="C23" s="568"/>
      <c r="D23" s="568"/>
      <c r="E23" s="569"/>
      <c r="F23" s="943"/>
      <c r="G23" s="944"/>
      <c r="H23" s="944"/>
      <c r="I23" s="568"/>
      <c r="J23" s="572"/>
      <c r="K23" s="568"/>
      <c r="L23" s="570"/>
      <c r="M23" s="571"/>
      <c r="N23" s="568"/>
      <c r="O23" s="569"/>
    </row>
    <row r="24" spans="1:15" ht="66" customHeight="1" thickBot="1">
      <c r="A24" s="573">
        <v>900</v>
      </c>
      <c r="B24" s="574"/>
      <c r="C24" s="575"/>
      <c r="D24" s="575"/>
      <c r="E24" s="576"/>
      <c r="F24" s="945"/>
      <c r="G24" s="946"/>
      <c r="H24" s="946"/>
      <c r="I24" s="575"/>
      <c r="J24" s="577"/>
      <c r="K24" s="575"/>
      <c r="L24" s="578"/>
      <c r="M24" s="579"/>
      <c r="N24" s="575"/>
      <c r="O24" s="576"/>
    </row>
  </sheetData>
  <mergeCells count="45">
    <mergeCell ref="F24:H24"/>
    <mergeCell ref="F16:H16"/>
    <mergeCell ref="F17:H17"/>
    <mergeCell ref="F18:H18"/>
    <mergeCell ref="F19:H19"/>
    <mergeCell ref="F20:H20"/>
    <mergeCell ref="F21:H21"/>
    <mergeCell ref="J11:J15"/>
    <mergeCell ref="K11:K15"/>
    <mergeCell ref="L11:L15"/>
    <mergeCell ref="F22:H22"/>
    <mergeCell ref="F23:H23"/>
    <mergeCell ref="M11:O11"/>
    <mergeCell ref="M12:M15"/>
    <mergeCell ref="N12:N15"/>
    <mergeCell ref="O12:O15"/>
    <mergeCell ref="A7:B7"/>
    <mergeCell ref="C7:F7"/>
    <mergeCell ref="H7:I7"/>
    <mergeCell ref="J7:K7"/>
    <mergeCell ref="L7:O7"/>
    <mergeCell ref="A9:A15"/>
    <mergeCell ref="B9:B15"/>
    <mergeCell ref="C9:C15"/>
    <mergeCell ref="D9:D15"/>
    <mergeCell ref="E9:E15"/>
    <mergeCell ref="F11:H15"/>
    <mergeCell ref="I11:I15"/>
    <mergeCell ref="A5:B5"/>
    <mergeCell ref="C5:F5"/>
    <mergeCell ref="H5:I5"/>
    <mergeCell ref="J5:K5"/>
    <mergeCell ref="L5:O5"/>
    <mergeCell ref="A6:B6"/>
    <mergeCell ref="C6:F6"/>
    <mergeCell ref="H6:I6"/>
    <mergeCell ref="J6:K6"/>
    <mergeCell ref="L6:O6"/>
    <mergeCell ref="F1:J1"/>
    <mergeCell ref="A2:O2"/>
    <mergeCell ref="A4:B4"/>
    <mergeCell ref="C4:F4"/>
    <mergeCell ref="H4:I4"/>
    <mergeCell ref="J4:K4"/>
    <mergeCell ref="L4:O4"/>
  </mergeCells>
  <pageMargins left="0.7" right="0.7" top="0.75" bottom="0.75" header="0.3" footer="0.3"/>
  <pageSetup paperSize="341"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PPAP Plan</vt:lpstr>
      <vt:lpstr>PPAP Elements</vt:lpstr>
      <vt:lpstr>PPAP Checklist</vt:lpstr>
      <vt:lpstr>18. PSW</vt:lpstr>
      <vt:lpstr>1. Design Record</vt:lpstr>
      <vt:lpstr>2. Engineering Change Docs</vt:lpstr>
      <vt:lpstr>3. Cust Eng Approval</vt:lpstr>
      <vt:lpstr>4. DFMEA</vt:lpstr>
      <vt:lpstr>5. PFD</vt:lpstr>
      <vt:lpstr>6. PFMEA</vt:lpstr>
      <vt:lpstr>7. Control Plan</vt:lpstr>
      <vt:lpstr>8. MSA - Var</vt:lpstr>
      <vt:lpstr>9. Dimensional Results</vt:lpstr>
      <vt:lpstr>10. Material Cert</vt:lpstr>
      <vt:lpstr>10a. DVP&amp;R</vt:lpstr>
      <vt:lpstr>11. Cap Study (Opt 1)</vt:lpstr>
      <vt:lpstr>11. Cap Study (Opt 2)</vt:lpstr>
      <vt:lpstr>12. Qual Lab Doc</vt:lpstr>
      <vt:lpstr>13. AAR</vt:lpstr>
      <vt:lpstr>14. Sample Prod</vt:lpstr>
      <vt:lpstr>15. Master Sample</vt:lpstr>
      <vt:lpstr>16. Checking Aids</vt:lpstr>
      <vt:lpstr>17. Cust Spec Req</vt:lpstr>
      <vt:lpstr>17a. Packaging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2018-04-02T17:37:36Z</dcterms:created>
  <dcterms:modified xsi:type="dcterms:W3CDTF">2019-10-01T14:47:26Z</dcterms:modified>
</cp:coreProperties>
</file>